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105" windowWidth="14475" windowHeight="14550" activeTab="0"/>
  </bookViews>
  <sheets>
    <sheet name="District Snapshot" sheetId="1" r:id="rId1"/>
    <sheet name="MSP Data" sheetId="2" r:id="rId2"/>
    <sheet name="note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DLX1.USE" localSheetId="0">#REF!</definedName>
    <definedName name="_DLX1.USE">#REF!</definedName>
    <definedName name="_DLX11.USE" localSheetId="0">'[1]D. Housing'!#REF!</definedName>
    <definedName name="_DLX11.USE">'[1]D. Housing'!#REF!</definedName>
    <definedName name="_DLX12.USE" localSheetId="0">#REF!</definedName>
    <definedName name="_DLX12.USE">#REF!</definedName>
    <definedName name="_DLX14.USE" localSheetId="0">'[1]D. Housing'!#REF!</definedName>
    <definedName name="_DLX14.USE">'[1]D. Housing'!#REF!</definedName>
    <definedName name="_DLX2.USE" localSheetId="0">#REF!</definedName>
    <definedName name="_DLX2.USE">#REF!</definedName>
    <definedName name="_DLX3.USE" localSheetId="0">#REF!</definedName>
    <definedName name="_DLX3.USE">#REF!</definedName>
    <definedName name="_DLX4.USE" localSheetId="0">#REF!</definedName>
    <definedName name="_DLX4.USE">#REF!</definedName>
    <definedName name="_DLX5.USE" localSheetId="0">#REF!</definedName>
    <definedName name="_DLX5.USE">#REF!</definedName>
    <definedName name="_DLX6.USE" localSheetId="0">#REF!</definedName>
    <definedName name="_DLX6.USE">#REF!</definedName>
    <definedName name="_DLX9.USE" localSheetId="0">#REF!</definedName>
    <definedName name="_DLX9.USE">#REF!</definedName>
    <definedName name="_xlnm.Print_Area" localSheetId="0">'District Snapshot'!$A$1:$F$19</definedName>
  </definedNames>
  <calcPr fullCalcOnLoad="1"/>
</workbook>
</file>

<file path=xl/sharedStrings.xml><?xml version="1.0" encoding="utf-8"?>
<sst xmlns="http://schemas.openxmlformats.org/spreadsheetml/2006/main" count="52" uniqueCount="38">
  <si>
    <t>Notes:</t>
  </si>
  <si>
    <t>Sioux Falls, SD, Average Home Price</t>
  </si>
  <si>
    <t>Fargo, ND, Average Home Price</t>
  </si>
  <si>
    <t>Housing Units Authorized***</t>
  </si>
  <si>
    <t>**** Total revenue passengers</t>
  </si>
  <si>
    <t>*** Previous 3-month average</t>
  </si>
  <si>
    <t>Monthly Data</t>
  </si>
  <si>
    <t>District Summary*</t>
  </si>
  <si>
    <t>% Change From**</t>
  </si>
  <si>
    <t>* Upper Peninsula of Michigan not included in district aggregate data</t>
  </si>
  <si>
    <t>Home Sale and Price Source:</t>
  </si>
  <si>
    <t>Quarterly Data</t>
  </si>
  <si>
    <t>MSP Passenger Source:</t>
  </si>
  <si>
    <t>Unemployment Rate (%)</t>
  </si>
  <si>
    <t>Average Hourly Earnings in Manufacturing ($)***</t>
  </si>
  <si>
    <t>Mpls/St.Paul Average Home Price ($1,000s)</t>
  </si>
  <si>
    <t>Bismarck, ND, Average Home Price</t>
  </si>
  <si>
    <r>
      <t>**</t>
    </r>
    <r>
      <rPr>
        <i/>
        <sz val="10"/>
        <rFont val="Arial"/>
        <family val="2"/>
      </rPr>
      <t>Percent change in relation to column B, except Unemployment Rate, which is percentatge point change</t>
    </r>
  </si>
  <si>
    <t>Nonfarm Employment (1,000s)</t>
  </si>
  <si>
    <t>http://www.realtor.org/topics/metropolitan-median-area-prices-and-affordability/data</t>
  </si>
  <si>
    <t>Total Revenue Pax</t>
  </si>
  <si>
    <t>Date</t>
  </si>
  <si>
    <t>Last update</t>
  </si>
  <si>
    <t>Next update</t>
  </si>
  <si>
    <t>https://www.mspairport.com/about-msp/statistics/operations-and-passenger-reports.aspx</t>
  </si>
  <si>
    <t>District Mid-Cap Stock Index</t>
  </si>
  <si>
    <t>District Personal Income ($millions)*****</t>
  </si>
  <si>
    <t>***** Constant value in 1Q 2010</t>
  </si>
  <si>
    <t>Input data where highlighted below</t>
  </si>
  <si>
    <t>OK</t>
  </si>
  <si>
    <t>2016.I</t>
  </si>
  <si>
    <t>2016.II</t>
  </si>
  <si>
    <t>1Q17</t>
  </si>
  <si>
    <t>2016.III</t>
  </si>
  <si>
    <t>2016.IV r</t>
  </si>
  <si>
    <t>2017.I p</t>
  </si>
  <si>
    <t>2Q17</t>
  </si>
  <si>
    <t>https://metroairports.org/Airport-Authority/Metropolitan-Airports-Commission/Administration/Publications/operations-and-passenger-reports.aspx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</si>
</sst>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[$-409]mmm\-yy;@"/>
    <numFmt numFmtId="168" formatCode="[$-409]mmm\ d\,\ yyyy;@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.45"/>
      <color indexed="12"/>
      <name val="Arial MT"/>
      <family val="2"/>
    </font>
    <font>
      <sz val="8"/>
      <name val="Arial"/>
      <family val="2"/>
    </font>
    <font>
      <sz val="10"/>
      <name val="Courier"/>
      <family val="3"/>
    </font>
    <font>
      <b/>
      <sz val="10"/>
      <name val="Courier"/>
      <family val="3"/>
    </font>
    <font>
      <sz val="10"/>
      <name val="Helv"/>
      <family val="2"/>
    </font>
    <font>
      <sz val="8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13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7" fontId="7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17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6" fillId="0" borderId="0" xfId="0" applyNumberFormat="1" applyFont="1" applyFill="1" applyBorder="1" applyAlignment="1" applyProtection="1">
      <alignment/>
      <protection/>
    </xf>
    <xf numFmtId="0" fontId="4" fillId="0" borderId="0" xfId="55" applyAlignment="1" applyProtection="1">
      <alignment/>
      <protection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1" fontId="3" fillId="0" borderId="0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74" applyNumberFormat="1" applyFont="1" applyFill="1" applyAlignment="1" applyProtection="1">
      <alignment horizontal="right"/>
      <protection/>
    </xf>
    <xf numFmtId="165" fontId="0" fillId="0" borderId="0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 applyProtection="1">
      <alignment horizontal="right" indent="1"/>
      <protection/>
    </xf>
    <xf numFmtId="165" fontId="0" fillId="0" borderId="0" xfId="0" applyNumberFormat="1" applyFont="1" applyFill="1" applyAlignment="1">
      <alignment horizontal="right" indent="1"/>
    </xf>
    <xf numFmtId="165" fontId="0" fillId="0" borderId="0" xfId="43" applyNumberFormat="1" applyFont="1" applyFill="1" applyAlignment="1">
      <alignment horizontal="right" indent="1"/>
    </xf>
    <xf numFmtId="3" fontId="0" fillId="0" borderId="0" xfId="42" applyNumberFormat="1" applyFont="1" applyFill="1" applyAlignment="1">
      <alignment horizontal="right" indent="1"/>
    </xf>
    <xf numFmtId="2" fontId="11" fillId="0" borderId="0" xfId="0" applyNumberFormat="1" applyFont="1" applyFill="1" applyAlignment="1" applyProtection="1">
      <alignment horizontal="right" indent="1"/>
      <protection/>
    </xf>
    <xf numFmtId="166" fontId="0" fillId="0" borderId="0" xfId="42" applyNumberFormat="1" applyFont="1" applyFill="1" applyAlignment="1">
      <alignment horizontal="right"/>
    </xf>
    <xf numFmtId="165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" fontId="13" fillId="0" borderId="0" xfId="0" applyNumberFormat="1" applyFont="1" applyAlignment="1">
      <alignment horizontal="left"/>
    </xf>
    <xf numFmtId="0" fontId="13" fillId="0" borderId="0" xfId="0" applyFont="1" applyFill="1" applyAlignment="1">
      <alignment/>
    </xf>
    <xf numFmtId="168" fontId="5" fillId="0" borderId="0" xfId="0" applyNumberFormat="1" applyFont="1" applyAlignment="1">
      <alignment horizontal="left"/>
    </xf>
    <xf numFmtId="168" fontId="5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0" fontId="46" fillId="0" borderId="0" xfId="80" applyAlignment="1">
      <alignment/>
    </xf>
    <xf numFmtId="168" fontId="49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42" applyNumberFormat="1" applyFont="1" applyBorder="1" applyAlignment="1">
      <alignment/>
    </xf>
    <xf numFmtId="41" fontId="3" fillId="0" borderId="0" xfId="73" applyNumberFormat="1" applyFont="1" applyFill="1" applyBorder="1">
      <alignment/>
      <protection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Border="1" applyAlignment="1">
      <alignment horizontal="right"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Border="1" applyAlignment="1">
      <alignment horizontal="right"/>
    </xf>
    <xf numFmtId="166" fontId="0" fillId="0" borderId="0" xfId="42" applyNumberFormat="1" applyFont="1" applyFill="1" applyBorder="1" applyAlignment="1">
      <alignment horizontal="right"/>
    </xf>
    <xf numFmtId="166" fontId="0" fillId="0" borderId="0" xfId="42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4" fontId="7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61">
      <alignment/>
      <protection/>
    </xf>
    <xf numFmtId="0" fontId="0" fillId="0" borderId="0" xfId="61" applyFill="1">
      <alignment/>
      <protection/>
    </xf>
    <xf numFmtId="0" fontId="0" fillId="34" borderId="0" xfId="61" applyFont="1" applyFill="1">
      <alignment/>
      <protection/>
    </xf>
    <xf numFmtId="0" fontId="0" fillId="34" borderId="0" xfId="61" applyFill="1">
      <alignment/>
      <protection/>
    </xf>
    <xf numFmtId="41" fontId="0" fillId="0" borderId="0" xfId="62" applyNumberFormat="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0" xfId="61" applyFont="1" applyFill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2" xfId="63"/>
    <cellStyle name="Normal 2 2" xfId="64"/>
    <cellStyle name="Normal 3" xfId="65"/>
    <cellStyle name="Normal 3 2" xfId="66"/>
    <cellStyle name="Normal 4" xfId="67"/>
    <cellStyle name="Normal 4 2" xfId="68"/>
    <cellStyle name="Normal 5" xfId="69"/>
    <cellStyle name="Normal 6" xfId="70"/>
    <cellStyle name="Normal 7" xfId="71"/>
    <cellStyle name="Normal 8" xfId="72"/>
    <cellStyle name="Normal 9" xfId="73"/>
    <cellStyle name="Normal_CURRENT" xfId="74"/>
    <cellStyle name="Note" xfId="75"/>
    <cellStyle name="Output" xfId="76"/>
    <cellStyle name="Percent" xfId="77"/>
    <cellStyle name="Percent 2" xfId="78"/>
    <cellStyle name="shaded" xfId="79"/>
    <cellStyle name="Title" xfId="80"/>
    <cellStyle name="Total" xfId="81"/>
    <cellStyle name="Warning Text" xfId="82"/>
  </cellStyles>
  <dxfs count="1">
    <dxf>
      <font>
        <color indexed="3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2</xdr:row>
      <xdr:rowOff>57150</xdr:rowOff>
    </xdr:from>
    <xdr:to>
      <xdr:col>9</xdr:col>
      <xdr:colOff>276225</xdr:colOff>
      <xdr:row>28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90525"/>
          <a:ext cx="518160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18</xdr:col>
      <xdr:colOff>0</xdr:colOff>
      <xdr:row>47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705350"/>
          <a:ext cx="103632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15</xdr:col>
      <xdr:colOff>161925</xdr:colOff>
      <xdr:row>112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8591550"/>
          <a:ext cx="8696325" cy="955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ES-PA\Paffairs\Economic%20Indicators\Economic%20Dashboard%20-%20Batbold%20dra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ES-PA\Paffairs\Topics\Blue%20Book\unemploy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ES-PA\Paffairs\Topics\Blue%20Book\emplo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ES-PA\Paffairs\Topics\Blue%20Book\wages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ES-PA\Paffairs\Topics\Blue%20Book\housauth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ES-PA\Paffairs\Topics\Blue%20Book\stock102201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ES-PA\Paffairs\Topics\Blue%20Book\PersonalIncom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D9"/>
      <sheetName val="MN"/>
      <sheetName val="MT"/>
      <sheetName val="ND"/>
      <sheetName val="SD"/>
      <sheetName val="WI"/>
      <sheetName val="UP"/>
      <sheetName val="D. Sources"/>
      <sheetName val="D. Emp"/>
      <sheetName val="D. Unemp"/>
      <sheetName val="D. Wages"/>
      <sheetName val="D. Income"/>
      <sheetName val="D. Housing"/>
      <sheetName val="D. MSP"/>
      <sheetName val="D. UP"/>
      <sheetName val="D. Home price"/>
      <sheetName val="csv_UR"/>
      <sheetName val="csv_Emp"/>
      <sheetName val="csv_Wages"/>
      <sheetName val="csv_Income"/>
      <sheetName val="csv_Housing"/>
      <sheetName val="Char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Codes"/>
      <sheetName val="State Data"/>
      <sheetName val="Change YTY"/>
      <sheetName val="Charts"/>
      <sheetName val="%Change YTY"/>
      <sheetName val="D. UR"/>
      <sheetName val="D. Ch UR"/>
      <sheetName val="Ch. UR"/>
      <sheetName val="Procedure"/>
      <sheetName val="Input"/>
      <sheetName val="input_original"/>
      <sheetName val="Data before MacroUnemployment"/>
      <sheetName val="UP Mich SA-old"/>
      <sheetName val="history_1981-1986"/>
    </sheetNames>
    <sheetDataSet>
      <sheetData sheetId="2">
        <row r="4">
          <cell r="I4" t="str">
            <v>(UP not included)</v>
          </cell>
        </row>
        <row r="5">
          <cell r="I5" t="str">
            <v>Ninth District</v>
          </cell>
        </row>
        <row r="7">
          <cell r="I7">
            <v>4.408419020679637</v>
          </cell>
        </row>
        <row r="8">
          <cell r="I8">
            <v>4.4082556921025065</v>
          </cell>
        </row>
        <row r="9">
          <cell r="I9">
            <v>4.3654043767840145</v>
          </cell>
        </row>
        <row r="10">
          <cell r="I10">
            <v>4.365434955802572</v>
          </cell>
        </row>
        <row r="11">
          <cell r="I11">
            <v>4.376458206917476</v>
          </cell>
        </row>
        <row r="12">
          <cell r="I12">
            <v>4.422654548897094</v>
          </cell>
        </row>
        <row r="13">
          <cell r="I13">
            <v>4.476344838014591</v>
          </cell>
        </row>
        <row r="14">
          <cell r="I14">
            <v>4.6502579511310165</v>
          </cell>
        </row>
        <row r="15">
          <cell r="I15">
            <v>4.693535174314352</v>
          </cell>
        </row>
        <row r="16">
          <cell r="I16">
            <v>4.827212861105345</v>
          </cell>
        </row>
        <row r="17">
          <cell r="I17">
            <v>4.959943444245451</v>
          </cell>
        </row>
        <row r="18">
          <cell r="I18">
            <v>5.052097480006035</v>
          </cell>
        </row>
        <row r="19">
          <cell r="I19">
            <v>5.232962781216972</v>
          </cell>
        </row>
        <row r="20">
          <cell r="I20">
            <v>5.330148627976808</v>
          </cell>
        </row>
        <row r="21">
          <cell r="I21">
            <v>5.418670670897552</v>
          </cell>
        </row>
        <row r="22">
          <cell r="I22">
            <v>5.423349621719526</v>
          </cell>
        </row>
        <row r="23">
          <cell r="I23">
            <v>5.374464150943397</v>
          </cell>
        </row>
        <row r="24">
          <cell r="I24">
            <v>5.291927534050719</v>
          </cell>
        </row>
        <row r="25">
          <cell r="I25">
            <v>5.201845899359011</v>
          </cell>
        </row>
        <row r="26">
          <cell r="I26">
            <v>5.202514779018487</v>
          </cell>
        </row>
        <row r="27">
          <cell r="I27">
            <v>5.2024272664178115</v>
          </cell>
        </row>
        <row r="28">
          <cell r="I28">
            <v>5.203028375825368</v>
          </cell>
        </row>
        <row r="29">
          <cell r="I29">
            <v>5.170799011532124</v>
          </cell>
        </row>
        <row r="30">
          <cell r="I30">
            <v>5.17604905547674</v>
          </cell>
        </row>
        <row r="31">
          <cell r="I31">
            <v>5.131635075484996</v>
          </cell>
        </row>
        <row r="32">
          <cell r="I32">
            <v>5.08240083081431</v>
          </cell>
        </row>
        <row r="33">
          <cell r="I33">
            <v>5.081954065567698</v>
          </cell>
        </row>
        <row r="34">
          <cell r="I34">
            <v>5.081920560317021</v>
          </cell>
        </row>
        <row r="35">
          <cell r="I35">
            <v>5.125414577709217</v>
          </cell>
        </row>
        <row r="36">
          <cell r="I36">
            <v>5.214926797049866</v>
          </cell>
        </row>
        <row r="37">
          <cell r="I37">
            <v>5.208435456393911</v>
          </cell>
        </row>
        <row r="38">
          <cell r="I38">
            <v>5.208064132799504</v>
          </cell>
        </row>
        <row r="39">
          <cell r="I39">
            <v>5.118891586498968</v>
          </cell>
        </row>
        <row r="40">
          <cell r="I40">
            <v>5.021523504351309</v>
          </cell>
        </row>
        <row r="41">
          <cell r="I41">
            <v>4.935660449319845</v>
          </cell>
        </row>
        <row r="42">
          <cell r="I42">
            <v>4.887255061902948</v>
          </cell>
        </row>
        <row r="43">
          <cell r="I43">
            <v>4.832951279038236</v>
          </cell>
        </row>
        <row r="44">
          <cell r="I44">
            <v>4.905561167430283</v>
          </cell>
        </row>
        <row r="45">
          <cell r="I45">
            <v>4.905423954749337</v>
          </cell>
        </row>
        <row r="46">
          <cell r="I46">
            <v>4.943403703436847</v>
          </cell>
        </row>
        <row r="47">
          <cell r="I47">
            <v>4.980794345579794</v>
          </cell>
        </row>
        <row r="48">
          <cell r="I48">
            <v>4.929572946721385</v>
          </cell>
        </row>
        <row r="49">
          <cell r="I49">
            <v>4.845226679071099</v>
          </cell>
        </row>
        <row r="50">
          <cell r="I50">
            <v>4.799468132574203</v>
          </cell>
        </row>
        <row r="51">
          <cell r="I51">
            <v>4.704884570817363</v>
          </cell>
        </row>
        <row r="52">
          <cell r="I52">
            <v>4.658775596967335</v>
          </cell>
        </row>
        <row r="53">
          <cell r="I53">
            <v>4.684719101123595</v>
          </cell>
        </row>
        <row r="54">
          <cell r="I54">
            <v>4.682193254780215</v>
          </cell>
        </row>
        <row r="55">
          <cell r="I55">
            <v>4.671041369472182</v>
          </cell>
        </row>
        <row r="56">
          <cell r="I56">
            <v>4.584679685304862</v>
          </cell>
        </row>
        <row r="57">
          <cell r="I57">
            <v>4.496186277597005</v>
          </cell>
        </row>
        <row r="58">
          <cell r="I58">
            <v>4.362066499197544</v>
          </cell>
        </row>
        <row r="59">
          <cell r="I59">
            <v>4.2679667530299605</v>
          </cell>
        </row>
        <row r="60">
          <cell r="I60">
            <v>4.184482459488532</v>
          </cell>
        </row>
        <row r="61">
          <cell r="I61">
            <v>4.1799799661497</v>
          </cell>
        </row>
        <row r="62">
          <cell r="I62">
            <v>4.137214639449208</v>
          </cell>
        </row>
        <row r="63">
          <cell r="I63">
            <v>4.100236836685659</v>
          </cell>
        </row>
        <row r="64">
          <cell r="I64">
            <v>4.062676419079015</v>
          </cell>
        </row>
        <row r="65">
          <cell r="I65">
            <v>4.00878961305202</v>
          </cell>
        </row>
        <row r="66">
          <cell r="I66">
            <v>3.882319725686212</v>
          </cell>
        </row>
        <row r="67">
          <cell r="I67">
            <v>3.844859574901881</v>
          </cell>
        </row>
        <row r="68">
          <cell r="I68">
            <v>3.840128726287263</v>
          </cell>
        </row>
        <row r="69">
          <cell r="I69">
            <v>3.834768659236744</v>
          </cell>
        </row>
        <row r="70">
          <cell r="I70">
            <v>3.829444847911635</v>
          </cell>
        </row>
        <row r="71">
          <cell r="I71">
            <v>3.746261239943208</v>
          </cell>
        </row>
        <row r="72">
          <cell r="I72">
            <v>3.7464582315583788</v>
          </cell>
        </row>
        <row r="73">
          <cell r="I73">
            <v>3.753180289270098</v>
          </cell>
        </row>
        <row r="74">
          <cell r="I74">
            <v>3.7126306430237053</v>
          </cell>
        </row>
        <row r="75">
          <cell r="I75">
            <v>3.724910286078412</v>
          </cell>
        </row>
        <row r="76">
          <cell r="I76">
            <v>3.7968712838120764</v>
          </cell>
        </row>
        <row r="77">
          <cell r="I77">
            <v>3.796576992571773</v>
          </cell>
        </row>
        <row r="78">
          <cell r="I78">
            <v>3.836991286348612</v>
          </cell>
        </row>
        <row r="79">
          <cell r="I79">
            <v>3.8769376527101373</v>
          </cell>
        </row>
        <row r="80">
          <cell r="I80">
            <v>3.9125164164713313</v>
          </cell>
        </row>
        <row r="81">
          <cell r="I81">
            <v>3.906915078851798</v>
          </cell>
        </row>
        <row r="82">
          <cell r="I82">
            <v>3.904700245374361</v>
          </cell>
        </row>
        <row r="83">
          <cell r="I83">
            <v>3.893464701113482</v>
          </cell>
        </row>
        <row r="84">
          <cell r="I84">
            <v>3.8503963142772215</v>
          </cell>
        </row>
        <row r="85">
          <cell r="I85">
            <v>3.755635127553546</v>
          </cell>
        </row>
        <row r="86">
          <cell r="I86">
            <v>3.7038654494613046</v>
          </cell>
        </row>
        <row r="87">
          <cell r="I87">
            <v>3.6981379741421847</v>
          </cell>
        </row>
        <row r="88">
          <cell r="I88">
            <v>3.658033281911577</v>
          </cell>
        </row>
        <row r="89">
          <cell r="I89">
            <v>3.6180473905710118</v>
          </cell>
        </row>
        <row r="90">
          <cell r="I90">
            <v>3.660789193614408</v>
          </cell>
        </row>
        <row r="91">
          <cell r="I91">
            <v>3.6145575315347744</v>
          </cell>
        </row>
        <row r="92">
          <cell r="I92">
            <v>3.6227909482758625</v>
          </cell>
        </row>
        <row r="93">
          <cell r="I93">
            <v>3.5932783115040206</v>
          </cell>
        </row>
        <row r="94">
          <cell r="I94">
            <v>3.5876788126352785</v>
          </cell>
        </row>
        <row r="95">
          <cell r="I95">
            <v>3.5103079243080213</v>
          </cell>
        </row>
        <row r="96">
          <cell r="I96">
            <v>3.5099179571823877</v>
          </cell>
        </row>
        <row r="97">
          <cell r="I97">
            <v>3.4641702429737666</v>
          </cell>
        </row>
        <row r="98">
          <cell r="I98">
            <v>3.4162984449278864</v>
          </cell>
        </row>
        <row r="99">
          <cell r="I99">
            <v>3.370742596518276</v>
          </cell>
        </row>
        <row r="100">
          <cell r="I100">
            <v>3.3233347754330307</v>
          </cell>
        </row>
        <row r="101">
          <cell r="I101">
            <v>3.282637323999936</v>
          </cell>
        </row>
        <row r="102">
          <cell r="I102">
            <v>3.1994741538657654</v>
          </cell>
        </row>
        <row r="103">
          <cell r="I103">
            <v>3.1218693256028796</v>
          </cell>
        </row>
        <row r="104">
          <cell r="I104">
            <v>3.1268986889153756</v>
          </cell>
        </row>
        <row r="105">
          <cell r="I105">
            <v>3.043331479863373</v>
          </cell>
        </row>
        <row r="106">
          <cell r="I106">
            <v>3.0021558556844843</v>
          </cell>
        </row>
        <row r="107">
          <cell r="I107">
            <v>3.044832486027346</v>
          </cell>
        </row>
        <row r="108">
          <cell r="I108">
            <v>3.0927174890722884</v>
          </cell>
        </row>
        <row r="109">
          <cell r="I109">
            <v>3.1358620798584784</v>
          </cell>
        </row>
        <row r="110">
          <cell r="I110">
            <v>3.224292779737903</v>
          </cell>
        </row>
        <row r="111">
          <cell r="I111">
            <v>3.273608305983337</v>
          </cell>
        </row>
        <row r="112">
          <cell r="I112">
            <v>3.283945184812673</v>
          </cell>
        </row>
        <row r="113">
          <cell r="I113">
            <v>3.2946094936807984</v>
          </cell>
        </row>
        <row r="114">
          <cell r="I114">
            <v>3.205209016265493</v>
          </cell>
        </row>
        <row r="115">
          <cell r="I115">
            <v>3.126413150376996</v>
          </cell>
        </row>
        <row r="116">
          <cell r="I116">
            <v>3.034845935757236</v>
          </cell>
        </row>
        <row r="117">
          <cell r="I117">
            <v>2.9863927693600067</v>
          </cell>
        </row>
        <row r="118">
          <cell r="I118">
            <v>3.0153942641228935</v>
          </cell>
        </row>
        <row r="119">
          <cell r="I119">
            <v>3.0585953943295774</v>
          </cell>
        </row>
        <row r="120">
          <cell r="I120">
            <v>3.0933606051250386</v>
          </cell>
        </row>
        <row r="121">
          <cell r="I121">
            <v>3.093122710904558</v>
          </cell>
        </row>
        <row r="122">
          <cell r="I122">
            <v>3.1360368252797244</v>
          </cell>
        </row>
        <row r="123">
          <cell r="I123">
            <v>3.1307252084551243</v>
          </cell>
        </row>
        <row r="124">
          <cell r="I124">
            <v>3.119284751164501</v>
          </cell>
        </row>
        <row r="125">
          <cell r="I125">
            <v>3.156392484470149</v>
          </cell>
        </row>
        <row r="126">
          <cell r="I126">
            <v>3.145805604737774</v>
          </cell>
        </row>
        <row r="127">
          <cell r="I127">
            <v>3.1746610337517347</v>
          </cell>
        </row>
        <row r="128">
          <cell r="I128">
            <v>3.169530121763982</v>
          </cell>
        </row>
        <row r="129">
          <cell r="I129">
            <v>3.2129972591123157</v>
          </cell>
        </row>
        <row r="130">
          <cell r="I130">
            <v>3.2502478389651213</v>
          </cell>
        </row>
        <row r="131">
          <cell r="I131">
            <v>3.2938983614990094</v>
          </cell>
        </row>
        <row r="132">
          <cell r="I132">
            <v>3.3365179664706504</v>
          </cell>
        </row>
        <row r="133">
          <cell r="I133">
            <v>3.419584856633532</v>
          </cell>
        </row>
        <row r="134">
          <cell r="I134">
            <v>3.4710019456720103</v>
          </cell>
        </row>
        <row r="135">
          <cell r="I135">
            <v>3.5054895806612243</v>
          </cell>
        </row>
        <row r="136">
          <cell r="I136">
            <v>3.5050591465990704</v>
          </cell>
        </row>
        <row r="137">
          <cell r="I137">
            <v>3.5410237098183357</v>
          </cell>
        </row>
        <row r="138">
          <cell r="I138">
            <v>3.57717220780788</v>
          </cell>
        </row>
        <row r="139">
          <cell r="I139">
            <v>3.6202974324975896</v>
          </cell>
        </row>
        <row r="140">
          <cell r="I140">
            <v>3.7056332521278836</v>
          </cell>
        </row>
        <row r="141">
          <cell r="I141">
            <v>3.794371857783665</v>
          </cell>
        </row>
        <row r="142">
          <cell r="I142">
            <v>3.8778637700837293</v>
          </cell>
        </row>
        <row r="143">
          <cell r="I143">
            <v>3.926213240291812</v>
          </cell>
        </row>
        <row r="144">
          <cell r="I144">
            <v>4.009037786120866</v>
          </cell>
        </row>
        <row r="145">
          <cell r="I145">
            <v>4.019922058622834</v>
          </cell>
        </row>
        <row r="146">
          <cell r="I146">
            <v>4.103453512741852</v>
          </cell>
        </row>
        <row r="147">
          <cell r="I147">
            <v>4.239341046965988</v>
          </cell>
        </row>
        <row r="148">
          <cell r="I148">
            <v>4.367839303118909</v>
          </cell>
        </row>
        <row r="149">
          <cell r="I149">
            <v>4.544654596482665</v>
          </cell>
        </row>
        <row r="150">
          <cell r="I150">
            <v>4.67508485979022</v>
          </cell>
        </row>
        <row r="151">
          <cell r="I151">
            <v>4.768972890416189</v>
          </cell>
        </row>
        <row r="152">
          <cell r="I152">
            <v>4.8571350005346865</v>
          </cell>
        </row>
        <row r="153">
          <cell r="I153">
            <v>4.897598580562269</v>
          </cell>
        </row>
        <row r="154">
          <cell r="I154">
            <v>4.854636384491856</v>
          </cell>
        </row>
        <row r="155">
          <cell r="I155">
            <v>4.806741779157048</v>
          </cell>
        </row>
        <row r="156">
          <cell r="I156">
            <v>4.717235111728857</v>
          </cell>
        </row>
        <row r="157">
          <cell r="I157">
            <v>4.705217577247941</v>
          </cell>
        </row>
        <row r="158">
          <cell r="I158">
            <v>4.66484698476723</v>
          </cell>
        </row>
        <row r="159">
          <cell r="I159">
            <v>4.669807862663043</v>
          </cell>
        </row>
        <row r="160">
          <cell r="I160">
            <v>4.71359266267855</v>
          </cell>
        </row>
        <row r="161">
          <cell r="I161">
            <v>4.725547934766042</v>
          </cell>
        </row>
        <row r="162">
          <cell r="I162">
            <v>4.8135118220811135</v>
          </cell>
        </row>
        <row r="163">
          <cell r="I163">
            <v>4.861376275744057</v>
          </cell>
        </row>
        <row r="164">
          <cell r="I164">
            <v>4.955727591998778</v>
          </cell>
        </row>
        <row r="165">
          <cell r="I165">
            <v>5.050416143936844</v>
          </cell>
        </row>
        <row r="166">
          <cell r="I166">
            <v>5.085752905777954</v>
          </cell>
        </row>
        <row r="167">
          <cell r="I167">
            <v>5.1325333781430444</v>
          </cell>
        </row>
        <row r="168">
          <cell r="I168">
            <v>5.178997430878396</v>
          </cell>
        </row>
        <row r="169">
          <cell r="I169">
            <v>5.219604357886027</v>
          </cell>
        </row>
        <row r="170">
          <cell r="I170">
            <v>5.218612552224416</v>
          </cell>
        </row>
        <row r="171">
          <cell r="I171">
            <v>5.171942005933991</v>
          </cell>
        </row>
        <row r="172">
          <cell r="I172">
            <v>5.08977178993676</v>
          </cell>
        </row>
        <row r="173">
          <cell r="I173">
            <v>5.053179102425012</v>
          </cell>
        </row>
        <row r="174">
          <cell r="I174">
            <v>5.005728634011571</v>
          </cell>
        </row>
        <row r="175">
          <cell r="I175">
            <v>4.922939013411861</v>
          </cell>
        </row>
        <row r="176">
          <cell r="I176">
            <v>4.877471506064485</v>
          </cell>
        </row>
        <row r="177">
          <cell r="I177">
            <v>4.835160519385627</v>
          </cell>
        </row>
        <row r="178">
          <cell r="I178">
            <v>4.785992902423489</v>
          </cell>
        </row>
        <row r="179">
          <cell r="I179">
            <v>4.791719263194539</v>
          </cell>
        </row>
        <row r="180">
          <cell r="I180">
            <v>4.749319044092084</v>
          </cell>
        </row>
        <row r="181">
          <cell r="I181">
            <v>4.70901681407915</v>
          </cell>
        </row>
        <row r="182">
          <cell r="I182">
            <v>4.666194338086768</v>
          </cell>
        </row>
        <row r="183">
          <cell r="I183">
            <v>4.625333273012426</v>
          </cell>
        </row>
        <row r="184">
          <cell r="I184">
            <v>4.542509433678608</v>
          </cell>
        </row>
        <row r="185">
          <cell r="I185">
            <v>4.495857632417482</v>
          </cell>
        </row>
        <row r="186">
          <cell r="I186">
            <v>4.461095503507956</v>
          </cell>
        </row>
        <row r="187">
          <cell r="I187">
            <v>4.378551532033426</v>
          </cell>
        </row>
        <row r="188">
          <cell r="I188">
            <v>4.378061484883966</v>
          </cell>
        </row>
        <row r="189">
          <cell r="I189">
            <v>4.29516820580475</v>
          </cell>
        </row>
        <row r="190">
          <cell r="I190">
            <v>4.294772832464876</v>
          </cell>
        </row>
        <row r="191">
          <cell r="I191">
            <v>4.247496867354854</v>
          </cell>
        </row>
        <row r="192">
          <cell r="I192">
            <v>4.201166158991817</v>
          </cell>
        </row>
        <row r="193">
          <cell r="I193">
            <v>4.231260226698003</v>
          </cell>
        </row>
        <row r="194">
          <cell r="I194">
            <v>4.231091562899342</v>
          </cell>
        </row>
        <row r="195">
          <cell r="I195">
            <v>4.301820661843198</v>
          </cell>
        </row>
        <row r="196">
          <cell r="I196">
            <v>4.284512139054088</v>
          </cell>
        </row>
        <row r="197">
          <cell r="I197">
            <v>4.3126847327113875</v>
          </cell>
        </row>
        <row r="198">
          <cell r="I198">
            <v>4.300585720835984</v>
          </cell>
        </row>
        <row r="199">
          <cell r="I199">
            <v>4.234632980136359</v>
          </cell>
        </row>
        <row r="200">
          <cell r="I200">
            <v>4.181526672561156</v>
          </cell>
        </row>
        <row r="201">
          <cell r="I201">
            <v>4.175272898461176</v>
          </cell>
        </row>
        <row r="202">
          <cell r="I202">
            <v>4.128742171650349</v>
          </cell>
        </row>
        <row r="203">
          <cell r="I203">
            <v>4.087801034010399</v>
          </cell>
        </row>
        <row r="204">
          <cell r="I204">
            <v>4.087168453517403</v>
          </cell>
        </row>
        <row r="205">
          <cell r="I205">
            <v>4.12741350179975</v>
          </cell>
        </row>
        <row r="206">
          <cell r="I206">
            <v>4.169010213829083</v>
          </cell>
        </row>
        <row r="207">
          <cell r="I207">
            <v>4.255429402347135</v>
          </cell>
        </row>
        <row r="208">
          <cell r="I208">
            <v>4.289421832725561</v>
          </cell>
        </row>
        <row r="209">
          <cell r="I209">
            <v>4.35335614828741</v>
          </cell>
        </row>
        <row r="210">
          <cell r="I210">
            <v>4.3403200750359066</v>
          </cell>
        </row>
        <row r="211">
          <cell r="I211">
            <v>4.368309807650114</v>
          </cell>
        </row>
        <row r="212">
          <cell r="I212">
            <v>4.362741084092471</v>
          </cell>
        </row>
        <row r="213">
          <cell r="I213">
            <v>4.403019022175506</v>
          </cell>
        </row>
        <row r="214">
          <cell r="I214">
            <v>4.403424207467547</v>
          </cell>
        </row>
        <row r="215">
          <cell r="I215">
            <v>4.416300478524743</v>
          </cell>
        </row>
        <row r="216">
          <cell r="I216">
            <v>4.512239162407352</v>
          </cell>
        </row>
        <row r="217">
          <cell r="I217">
            <v>4.524258226151807</v>
          </cell>
        </row>
        <row r="218">
          <cell r="I218">
            <v>4.619556028451493</v>
          </cell>
        </row>
        <row r="219">
          <cell r="I219">
            <v>4.584067104303428</v>
          </cell>
        </row>
        <row r="220">
          <cell r="I220">
            <v>4.589620205144667</v>
          </cell>
        </row>
        <row r="221">
          <cell r="I221">
            <v>4.547852402829432</v>
          </cell>
        </row>
        <row r="222">
          <cell r="I222">
            <v>4.506081090924985</v>
          </cell>
        </row>
        <row r="223">
          <cell r="I223">
            <v>4.416657701533765</v>
          </cell>
        </row>
        <row r="224">
          <cell r="I224">
            <v>4.4212504538522985</v>
          </cell>
        </row>
        <row r="225">
          <cell r="I225">
            <v>4.426070785145581</v>
          </cell>
        </row>
        <row r="226">
          <cell r="I226">
            <v>4.47836243682915</v>
          </cell>
        </row>
        <row r="227">
          <cell r="I227">
            <v>4.624867170327671</v>
          </cell>
        </row>
        <row r="228">
          <cell r="I228">
            <v>4.719483869087518</v>
          </cell>
        </row>
        <row r="229">
          <cell r="I229">
            <v>4.913551960355634</v>
          </cell>
        </row>
        <row r="230">
          <cell r="I230">
            <v>5.056297333975398</v>
          </cell>
        </row>
        <row r="231">
          <cell r="I231">
            <v>5.2504657614250245</v>
          </cell>
        </row>
        <row r="232">
          <cell r="I232">
            <v>5.522423257652277</v>
          </cell>
        </row>
        <row r="233">
          <cell r="I233">
            <v>5.852606537636935</v>
          </cell>
        </row>
        <row r="234">
          <cell r="I234">
            <v>6.305927565095522</v>
          </cell>
        </row>
        <row r="235">
          <cell r="I235">
            <v>6.764923131820751</v>
          </cell>
        </row>
        <row r="236">
          <cell r="I236">
            <v>7.135048279573106</v>
          </cell>
        </row>
        <row r="237">
          <cell r="I237">
            <v>7.493405337104004</v>
          </cell>
        </row>
        <row r="238">
          <cell r="I238">
            <v>7.758584802763134</v>
          </cell>
        </row>
        <row r="239">
          <cell r="I239">
            <v>7.8847697453048635</v>
          </cell>
        </row>
        <row r="240">
          <cell r="I240">
            <v>7.952868846229842</v>
          </cell>
        </row>
        <row r="241">
          <cell r="I241">
            <v>7.940964626306328</v>
          </cell>
        </row>
        <row r="242">
          <cell r="I242">
            <v>7.940602468532323</v>
          </cell>
        </row>
        <row r="243">
          <cell r="I243">
            <v>7.8936365724787505</v>
          </cell>
        </row>
        <row r="244">
          <cell r="I244">
            <v>7.942109367831911</v>
          </cell>
        </row>
        <row r="245">
          <cell r="I245">
            <v>7.913677593037306</v>
          </cell>
        </row>
        <row r="246">
          <cell r="I246">
            <v>7.961723483689331</v>
          </cell>
        </row>
        <row r="247">
          <cell r="I247">
            <v>7.934555671239589</v>
          </cell>
        </row>
        <row r="248">
          <cell r="I248">
            <v>7.892985385581667</v>
          </cell>
        </row>
        <row r="249">
          <cell r="I249">
            <v>7.8044878168163105</v>
          </cell>
        </row>
        <row r="250">
          <cell r="I250">
            <v>7.709989787675096</v>
          </cell>
        </row>
        <row r="251">
          <cell r="I251">
            <v>7.573897691125215</v>
          </cell>
        </row>
        <row r="252">
          <cell r="I252">
            <v>7.450438476294876</v>
          </cell>
        </row>
        <row r="253">
          <cell r="I253">
            <v>7.356331213292352</v>
          </cell>
        </row>
        <row r="254">
          <cell r="I254">
            <v>7.356054711246201</v>
          </cell>
        </row>
        <row r="255">
          <cell r="I255">
            <v>7.3138234264936335</v>
          </cell>
        </row>
        <row r="256">
          <cell r="I256">
            <v>7.312667161398781</v>
          </cell>
        </row>
        <row r="257">
          <cell r="I257">
            <v>7.231271378840622</v>
          </cell>
        </row>
        <row r="258">
          <cell r="I258">
            <v>7.154647836156396</v>
          </cell>
        </row>
        <row r="259">
          <cell r="I259">
            <v>7.067309202972989</v>
          </cell>
        </row>
        <row r="260">
          <cell r="I260">
            <v>6.9448062038895015</v>
          </cell>
        </row>
        <row r="261">
          <cell r="I261">
            <v>6.897319814390744</v>
          </cell>
        </row>
        <row r="262">
          <cell r="I262">
            <v>6.884103211836883</v>
          </cell>
        </row>
        <row r="263">
          <cell r="I263">
            <v>6.835393621013133</v>
          </cell>
        </row>
        <row r="264">
          <cell r="I264">
            <v>6.8215146919715925</v>
          </cell>
        </row>
        <row r="265">
          <cell r="I265">
            <v>6.78219287054409</v>
          </cell>
        </row>
        <row r="266">
          <cell r="I266">
            <v>6.685360309841042</v>
          </cell>
        </row>
        <row r="267">
          <cell r="I267">
            <v>6.554965268461378</v>
          </cell>
        </row>
        <row r="268">
          <cell r="I268">
            <v>6.447014847422219</v>
          </cell>
        </row>
        <row r="269">
          <cell r="I269">
            <v>6.305269041585929</v>
          </cell>
        </row>
        <row r="270">
          <cell r="I270">
            <v>6.174895571643055</v>
          </cell>
        </row>
        <row r="271">
          <cell r="I271">
            <v>6.071977948496961</v>
          </cell>
        </row>
        <row r="272">
          <cell r="I272">
            <v>6.058647285671906</v>
          </cell>
        </row>
        <row r="273">
          <cell r="I273">
            <v>6.005709222476557</v>
          </cell>
        </row>
        <row r="274">
          <cell r="I274">
            <v>6.004789238196161</v>
          </cell>
        </row>
        <row r="275">
          <cell r="I275">
            <v>6.00415653685777</v>
          </cell>
        </row>
        <row r="276">
          <cell r="I276">
            <v>6.0025094564561465</v>
          </cell>
        </row>
        <row r="277">
          <cell r="I277">
            <v>6.002027076904906</v>
          </cell>
        </row>
        <row r="278">
          <cell r="I278">
            <v>5.954221993228323</v>
          </cell>
        </row>
        <row r="279">
          <cell r="I279">
            <v>5.865597453836112</v>
          </cell>
        </row>
        <row r="280">
          <cell r="I280">
            <v>5.859916156078685</v>
          </cell>
        </row>
        <row r="281">
          <cell r="I281">
            <v>5.808452558588606</v>
          </cell>
        </row>
        <row r="282">
          <cell r="I282">
            <v>5.753560308155599</v>
          </cell>
        </row>
        <row r="283">
          <cell r="I283">
            <v>5.704604436391268</v>
          </cell>
        </row>
        <row r="284">
          <cell r="I284">
            <v>5.693122854982259</v>
          </cell>
        </row>
        <row r="285">
          <cell r="I285">
            <v>5.646171730822325</v>
          </cell>
        </row>
        <row r="286">
          <cell r="I286">
            <v>5.565621810759586</v>
          </cell>
        </row>
        <row r="287">
          <cell r="I287">
            <v>5.551751645573299</v>
          </cell>
        </row>
        <row r="288">
          <cell r="I288">
            <v>5.470376443954259</v>
          </cell>
        </row>
        <row r="289">
          <cell r="I289">
            <v>5.378685351727349</v>
          </cell>
        </row>
        <row r="290">
          <cell r="I290">
            <v>5.371217567763444</v>
          </cell>
        </row>
        <row r="291">
          <cell r="I291">
            <v>5.288525678973131</v>
          </cell>
        </row>
        <row r="292">
          <cell r="I292">
            <v>5.240730320867959</v>
          </cell>
        </row>
        <row r="293">
          <cell r="I293">
            <v>5.153353416838432</v>
          </cell>
        </row>
        <row r="294">
          <cell r="I294">
            <v>5.059474328508678</v>
          </cell>
        </row>
        <row r="295">
          <cell r="I295">
            <v>5.012106694289784</v>
          </cell>
        </row>
        <row r="296">
          <cell r="I296">
            <v>4.877184207878814</v>
          </cell>
        </row>
        <row r="297">
          <cell r="I297">
            <v>4.796250161630963</v>
          </cell>
        </row>
        <row r="298">
          <cell r="I298">
            <v>4.702191203657261</v>
          </cell>
        </row>
        <row r="299">
          <cell r="I299">
            <v>4.6080457796852645</v>
          </cell>
        </row>
        <row r="300">
          <cell r="I300">
            <v>4.526776057644289</v>
          </cell>
        </row>
        <row r="301">
          <cell r="I301">
            <v>4.439579559878489</v>
          </cell>
        </row>
        <row r="302">
          <cell r="I302">
            <v>4.35946126605322</v>
          </cell>
        </row>
        <row r="303">
          <cell r="I303">
            <v>4.311912520098464</v>
          </cell>
        </row>
        <row r="304">
          <cell r="I304">
            <v>4.270605883942156</v>
          </cell>
        </row>
        <row r="305">
          <cell r="I305">
            <v>4.230291727531875</v>
          </cell>
        </row>
        <row r="306">
          <cell r="I306">
            <v>4.13609354170803</v>
          </cell>
        </row>
        <row r="307">
          <cell r="I307">
            <v>4.130297966351328</v>
          </cell>
        </row>
        <row r="308">
          <cell r="I308">
            <v>4.0835188931486694</v>
          </cell>
        </row>
        <row r="309">
          <cell r="I309">
            <v>3.997119801014712</v>
          </cell>
        </row>
        <row r="310">
          <cell r="I310">
            <v>3.9976408764073517</v>
          </cell>
        </row>
        <row r="311">
          <cell r="I311">
            <v>4.004414481756767</v>
          </cell>
        </row>
        <row r="312">
          <cell r="I312">
            <v>3.958214532481634</v>
          </cell>
        </row>
        <row r="313">
          <cell r="I313">
            <v>3.9992061141898274</v>
          </cell>
        </row>
        <row r="314">
          <cell r="I314">
            <v>3.9935410237984525</v>
          </cell>
        </row>
        <row r="315">
          <cell r="I315">
            <v>3.994001381585439</v>
          </cell>
        </row>
        <row r="316">
          <cell r="I316">
            <v>3.9945122208620036</v>
          </cell>
        </row>
        <row r="317">
          <cell r="I317">
            <v>3.9604988961851593</v>
          </cell>
        </row>
        <row r="318">
          <cell r="I318">
            <v>3.9667551808921666</v>
          </cell>
        </row>
        <row r="319">
          <cell r="I319">
            <v>3.967807326202458</v>
          </cell>
        </row>
        <row r="320">
          <cell r="I320">
            <v>3.933291320057138</v>
          </cell>
        </row>
        <row r="321">
          <cell r="I321">
            <v>3.8924155218529877</v>
          </cell>
        </row>
        <row r="322">
          <cell r="I322">
            <v>3.85196812971764</v>
          </cell>
        </row>
        <row r="323">
          <cell r="I323">
            <v>3.898372685768703</v>
          </cell>
        </row>
        <row r="324">
          <cell r="I324">
            <v>3.933031521998122</v>
          </cell>
        </row>
        <row r="325">
          <cell r="I325">
            <v>3.9265745393634846</v>
          </cell>
        </row>
        <row r="326">
          <cell r="I326">
            <v>3.967101849527157</v>
          </cell>
        </row>
        <row r="327">
          <cell r="I327">
            <v>3.967009604109666</v>
          </cell>
        </row>
        <row r="328">
          <cell r="I328">
            <v>3.9544275404720115</v>
          </cell>
        </row>
        <row r="329">
          <cell r="I329">
            <v>3.913829787234042</v>
          </cell>
        </row>
        <row r="330">
          <cell r="I330">
            <v>3.9139440847066664</v>
          </cell>
        </row>
        <row r="331">
          <cell r="I331">
            <v>3.825735947567207</v>
          </cell>
        </row>
        <row r="332">
          <cell r="I332">
            <v>3.7381377639321562</v>
          </cell>
        </row>
        <row r="333">
          <cell r="I333">
            <v>3.516071354433358</v>
          </cell>
        </row>
        <row r="334">
          <cell r="I334">
            <v>3.4285505628815125</v>
          </cell>
        </row>
        <row r="335">
          <cell r="I335">
            <v>3.3474373827650887</v>
          </cell>
        </row>
        <row r="336">
          <cell r="I336">
            <v>3.341981964591032</v>
          </cell>
        </row>
        <row r="337">
          <cell r="I337">
            <v>3.3883623894902093</v>
          </cell>
        </row>
        <row r="338">
          <cell r="I338">
            <v>3.5225028275082066</v>
          </cell>
        </row>
        <row r="339">
          <cell r="I339">
            <v>3.534775969514796</v>
          </cell>
        </row>
        <row r="340">
          <cell r="I340">
            <v>3.343877719409224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Data"/>
      <sheetName val="%Change"/>
      <sheetName val="3 Mon Ave"/>
      <sheetName val="% Chnge 3 Mon"/>
      <sheetName val="D. Employment"/>
      <sheetName val="D. % Chg Emp"/>
      <sheetName val="D. UP"/>
      <sheetName val="Ch. % Chg Emp"/>
      <sheetName val="BLS Codes"/>
      <sheetName val="Employ Charts"/>
      <sheetName val="MI Adjust-old"/>
      <sheetName val="Procedure"/>
      <sheetName val="Input"/>
      <sheetName val="Input_Original "/>
      <sheetName val="Data before Macroemployment"/>
    </sheetNames>
    <sheetDataSet>
      <sheetData sheetId="1">
        <row r="4">
          <cell r="H4" t="str">
            <v>(UP not included)</v>
          </cell>
        </row>
        <row r="5">
          <cell r="H5" t="str">
            <v>NINTH DIST</v>
          </cell>
        </row>
        <row r="6">
          <cell r="H6">
            <v>5232.200000000001</v>
          </cell>
        </row>
        <row r="7">
          <cell r="H7">
            <v>5248.5</v>
          </cell>
        </row>
        <row r="8">
          <cell r="H8">
            <v>5255</v>
          </cell>
        </row>
        <row r="9">
          <cell r="H9">
            <v>5271.799999999999</v>
          </cell>
        </row>
        <row r="10">
          <cell r="H10">
            <v>5273.6</v>
          </cell>
        </row>
        <row r="11">
          <cell r="H11">
            <v>5281.5</v>
          </cell>
        </row>
        <row r="12">
          <cell r="H12">
            <v>5290.6</v>
          </cell>
        </row>
        <row r="13">
          <cell r="H13">
            <v>5291.7</v>
          </cell>
        </row>
        <row r="14">
          <cell r="H14">
            <v>5297.9</v>
          </cell>
        </row>
        <row r="15">
          <cell r="H15">
            <v>5299.700000000001</v>
          </cell>
        </row>
        <row r="16">
          <cell r="H16">
            <v>5304.5</v>
          </cell>
        </row>
        <row r="17">
          <cell r="H17">
            <v>5301.6</v>
          </cell>
        </row>
        <row r="18">
          <cell r="H18">
            <v>5298.4</v>
          </cell>
        </row>
        <row r="19">
          <cell r="H19">
            <v>5295.1</v>
          </cell>
        </row>
        <row r="20">
          <cell r="H20">
            <v>5294.4</v>
          </cell>
        </row>
        <row r="21">
          <cell r="H21">
            <v>5300.299999999999</v>
          </cell>
        </row>
        <row r="22">
          <cell r="H22">
            <v>5300</v>
          </cell>
        </row>
        <row r="23">
          <cell r="H23">
            <v>5315.6</v>
          </cell>
        </row>
        <row r="24">
          <cell r="H24">
            <v>5319.9</v>
          </cell>
        </row>
        <row r="25">
          <cell r="H25">
            <v>5328.5</v>
          </cell>
        </row>
        <row r="26">
          <cell r="H26">
            <v>5331.1</v>
          </cell>
        </row>
        <row r="27">
          <cell r="H27">
            <v>5346.1</v>
          </cell>
        </row>
        <row r="28">
          <cell r="H28">
            <v>5341.6</v>
          </cell>
        </row>
        <row r="29">
          <cell r="H29">
            <v>5357.200000000001</v>
          </cell>
        </row>
        <row r="30">
          <cell r="H30">
            <v>5391.799999999999</v>
          </cell>
        </row>
        <row r="31">
          <cell r="H31">
            <v>5392.299999999999</v>
          </cell>
        </row>
        <row r="32">
          <cell r="H32">
            <v>5399</v>
          </cell>
        </row>
        <row r="33">
          <cell r="H33">
            <v>5425.5</v>
          </cell>
        </row>
        <row r="34">
          <cell r="H34">
            <v>5445.3</v>
          </cell>
        </row>
        <row r="35">
          <cell r="H35">
            <v>5450.6</v>
          </cell>
        </row>
        <row r="36">
          <cell r="H36">
            <v>5459.1</v>
          </cell>
        </row>
        <row r="37">
          <cell r="H37">
            <v>5469.9</v>
          </cell>
        </row>
        <row r="38">
          <cell r="H38">
            <v>5478.1</v>
          </cell>
        </row>
        <row r="39">
          <cell r="H39">
            <v>5492.6</v>
          </cell>
        </row>
        <row r="40">
          <cell r="H40">
            <v>5506.1</v>
          </cell>
        </row>
        <row r="41">
          <cell r="H41">
            <v>5516.700000000001</v>
          </cell>
        </row>
        <row r="42">
          <cell r="H42">
            <v>5531.5</v>
          </cell>
        </row>
        <row r="43">
          <cell r="H43">
            <v>5543.8</v>
          </cell>
        </row>
        <row r="44">
          <cell r="H44">
            <v>5551.3</v>
          </cell>
        </row>
        <row r="45">
          <cell r="H45">
            <v>5551.6</v>
          </cell>
        </row>
        <row r="46">
          <cell r="H46">
            <v>5574.400000000001</v>
          </cell>
        </row>
        <row r="47">
          <cell r="H47">
            <v>5580.1</v>
          </cell>
        </row>
        <row r="48">
          <cell r="H48">
            <v>5589.4</v>
          </cell>
        </row>
        <row r="49">
          <cell r="H49">
            <v>5602.9</v>
          </cell>
        </row>
        <row r="50">
          <cell r="H50">
            <v>5609.5</v>
          </cell>
        </row>
        <row r="51">
          <cell r="H51">
            <v>5645.200000000001</v>
          </cell>
        </row>
        <row r="52">
          <cell r="H52">
            <v>5651.5</v>
          </cell>
        </row>
        <row r="53">
          <cell r="H53">
            <v>5669.200000000001</v>
          </cell>
        </row>
        <row r="54">
          <cell r="H54">
            <v>5678.1</v>
          </cell>
        </row>
        <row r="55">
          <cell r="H55">
            <v>5694.4</v>
          </cell>
        </row>
        <row r="56">
          <cell r="H56">
            <v>5716.2</v>
          </cell>
        </row>
        <row r="57">
          <cell r="H57">
            <v>5732.4</v>
          </cell>
        </row>
        <row r="58">
          <cell r="H58">
            <v>5750.900000000001</v>
          </cell>
        </row>
        <row r="59">
          <cell r="H59">
            <v>5763.799999999999</v>
          </cell>
        </row>
        <row r="60">
          <cell r="H60">
            <v>5790.200000000001</v>
          </cell>
        </row>
        <row r="61">
          <cell r="H61">
            <v>5795.300000000001</v>
          </cell>
        </row>
        <row r="62">
          <cell r="H62">
            <v>5826.8</v>
          </cell>
        </row>
        <row r="63">
          <cell r="H63">
            <v>5824.200000000001</v>
          </cell>
        </row>
        <row r="64">
          <cell r="H64">
            <v>5853.5</v>
          </cell>
        </row>
        <row r="65">
          <cell r="H65">
            <v>5861.9</v>
          </cell>
        </row>
        <row r="66">
          <cell r="H66">
            <v>5885.7</v>
          </cell>
        </row>
        <row r="67">
          <cell r="H67">
            <v>5904</v>
          </cell>
        </row>
        <row r="68">
          <cell r="H68">
            <v>5922</v>
          </cell>
        </row>
        <row r="69">
          <cell r="H69">
            <v>5920.9</v>
          </cell>
        </row>
        <row r="70">
          <cell r="H70">
            <v>5916.400000000001</v>
          </cell>
        </row>
        <row r="71">
          <cell r="H71">
            <v>5936.3</v>
          </cell>
        </row>
        <row r="72">
          <cell r="H72">
            <v>5946</v>
          </cell>
        </row>
        <row r="73">
          <cell r="H73">
            <v>5960.9</v>
          </cell>
        </row>
        <row r="74">
          <cell r="H74">
            <v>5963.4</v>
          </cell>
        </row>
        <row r="75">
          <cell r="H75">
            <v>5970.5</v>
          </cell>
        </row>
        <row r="76">
          <cell r="H76">
            <v>5977.2</v>
          </cell>
        </row>
        <row r="77">
          <cell r="H77">
            <v>5990.6</v>
          </cell>
        </row>
        <row r="78">
          <cell r="H78">
            <v>6016.3</v>
          </cell>
        </row>
        <row r="79">
          <cell r="H79">
            <v>6015.3</v>
          </cell>
        </row>
        <row r="80">
          <cell r="H80">
            <v>6030.300000000001</v>
          </cell>
        </row>
        <row r="81">
          <cell r="H81">
            <v>6031.6</v>
          </cell>
        </row>
        <row r="82">
          <cell r="H82">
            <v>6044.1</v>
          </cell>
        </row>
        <row r="83">
          <cell r="H83">
            <v>6055.8</v>
          </cell>
        </row>
        <row r="84">
          <cell r="H84">
            <v>6060.200000000001</v>
          </cell>
        </row>
        <row r="85">
          <cell r="H85">
            <v>6079.5</v>
          </cell>
        </row>
        <row r="86">
          <cell r="H86">
            <v>6079.400000000001</v>
          </cell>
        </row>
        <row r="87">
          <cell r="H87">
            <v>6093.4</v>
          </cell>
        </row>
        <row r="88">
          <cell r="H88">
            <v>6106.7</v>
          </cell>
        </row>
        <row r="89">
          <cell r="H89">
            <v>6107.5</v>
          </cell>
        </row>
        <row r="90">
          <cell r="H90">
            <v>6112.3</v>
          </cell>
        </row>
        <row r="91">
          <cell r="H91">
            <v>6124.8</v>
          </cell>
        </row>
        <row r="92">
          <cell r="H92">
            <v>6130.9</v>
          </cell>
        </row>
        <row r="93">
          <cell r="H93">
            <v>6144.700000000001</v>
          </cell>
        </row>
        <row r="94">
          <cell r="H94">
            <v>6167.1</v>
          </cell>
        </row>
        <row r="95">
          <cell r="H95">
            <v>6179.7</v>
          </cell>
        </row>
        <row r="96">
          <cell r="H96">
            <v>6198.2</v>
          </cell>
        </row>
        <row r="97">
          <cell r="H97">
            <v>6205.5</v>
          </cell>
        </row>
        <row r="98">
          <cell r="H98">
            <v>6226.799999999999</v>
          </cell>
        </row>
        <row r="99">
          <cell r="H99">
            <v>6240.900000000001</v>
          </cell>
        </row>
        <row r="100">
          <cell r="H100">
            <v>6257.1</v>
          </cell>
        </row>
        <row r="101">
          <cell r="H101">
            <v>6275.6</v>
          </cell>
        </row>
        <row r="102">
          <cell r="H102">
            <v>6278.200000000001</v>
          </cell>
        </row>
        <row r="103">
          <cell r="H103">
            <v>6292.5</v>
          </cell>
        </row>
        <row r="104">
          <cell r="H104">
            <v>6294.5</v>
          </cell>
        </row>
        <row r="105">
          <cell r="H105">
            <v>6308.4</v>
          </cell>
        </row>
        <row r="106">
          <cell r="H106">
            <v>6333.799999999999</v>
          </cell>
        </row>
        <row r="107">
          <cell r="H107">
            <v>6337.1</v>
          </cell>
        </row>
        <row r="108">
          <cell r="H108">
            <v>6331.2</v>
          </cell>
        </row>
        <row r="109">
          <cell r="H109">
            <v>6348.8</v>
          </cell>
        </row>
        <row r="110">
          <cell r="H110">
            <v>6337.6</v>
          </cell>
        </row>
        <row r="111">
          <cell r="H111">
            <v>6363.200000000001</v>
          </cell>
        </row>
        <row r="112">
          <cell r="H112">
            <v>6385.299999999999</v>
          </cell>
        </row>
        <row r="113">
          <cell r="H113">
            <v>6406.2</v>
          </cell>
        </row>
        <row r="114">
          <cell r="H114">
            <v>6405.9</v>
          </cell>
        </row>
        <row r="115">
          <cell r="H115">
            <v>6419.4</v>
          </cell>
        </row>
        <row r="116">
          <cell r="H116">
            <v>6428.200000000001</v>
          </cell>
        </row>
        <row r="117">
          <cell r="H117">
            <v>6457.6</v>
          </cell>
        </row>
        <row r="118">
          <cell r="H118">
            <v>6461.6</v>
          </cell>
        </row>
        <row r="119">
          <cell r="H119">
            <v>6478</v>
          </cell>
        </row>
        <row r="120">
          <cell r="H120">
            <v>6498.2</v>
          </cell>
        </row>
        <row r="121">
          <cell r="H121">
            <v>6506.4</v>
          </cell>
        </row>
        <row r="122">
          <cell r="H122">
            <v>6500.200000000001</v>
          </cell>
        </row>
        <row r="123">
          <cell r="H123">
            <v>6526.4</v>
          </cell>
        </row>
        <row r="124">
          <cell r="H124">
            <v>6535.8</v>
          </cell>
        </row>
        <row r="125">
          <cell r="H125">
            <v>6551.6</v>
          </cell>
        </row>
        <row r="126">
          <cell r="H126">
            <v>6556.7</v>
          </cell>
        </row>
        <row r="127">
          <cell r="H127">
            <v>6578.299999999999</v>
          </cell>
        </row>
        <row r="128">
          <cell r="H128">
            <v>6603.7</v>
          </cell>
        </row>
        <row r="129">
          <cell r="H129">
            <v>6617.2</v>
          </cell>
        </row>
        <row r="130">
          <cell r="H130">
            <v>6609.7</v>
          </cell>
        </row>
        <row r="131">
          <cell r="H131">
            <v>6615.1</v>
          </cell>
        </row>
        <row r="132">
          <cell r="H132">
            <v>6619.4</v>
          </cell>
        </row>
        <row r="133">
          <cell r="H133">
            <v>6630.1</v>
          </cell>
        </row>
        <row r="134">
          <cell r="H134">
            <v>6627.1</v>
          </cell>
        </row>
        <row r="135">
          <cell r="H135">
            <v>6627.6</v>
          </cell>
        </row>
        <row r="136">
          <cell r="H136">
            <v>6638.599999999999</v>
          </cell>
        </row>
        <row r="137">
          <cell r="H137">
            <v>6629.200000000001</v>
          </cell>
        </row>
        <row r="138">
          <cell r="H138">
            <v>6636.799999999999</v>
          </cell>
        </row>
        <row r="139">
          <cell r="H139">
            <v>6649.799999999999</v>
          </cell>
        </row>
        <row r="140">
          <cell r="H140">
            <v>6643.4</v>
          </cell>
        </row>
        <row r="141">
          <cell r="H141">
            <v>6628.5</v>
          </cell>
        </row>
        <row r="142">
          <cell r="H142">
            <v>6620.7</v>
          </cell>
        </row>
        <row r="143">
          <cell r="H143">
            <v>6605.6</v>
          </cell>
        </row>
        <row r="144">
          <cell r="H144">
            <v>6594.7</v>
          </cell>
        </row>
        <row r="145">
          <cell r="H145">
            <v>6584.6</v>
          </cell>
        </row>
        <row r="146">
          <cell r="H146">
            <v>6577.1</v>
          </cell>
        </row>
        <row r="147">
          <cell r="H147">
            <v>6566.4</v>
          </cell>
        </row>
        <row r="148">
          <cell r="H148">
            <v>6556.1</v>
          </cell>
        </row>
        <row r="149">
          <cell r="H149">
            <v>6540.200000000001</v>
          </cell>
        </row>
        <row r="150">
          <cell r="H150">
            <v>6547.5</v>
          </cell>
        </row>
        <row r="151">
          <cell r="H151">
            <v>6545.9</v>
          </cell>
        </row>
        <row r="152">
          <cell r="H152">
            <v>6537.8</v>
          </cell>
        </row>
        <row r="153">
          <cell r="H153">
            <v>6538.5</v>
          </cell>
        </row>
        <row r="154">
          <cell r="H154">
            <v>6541.3</v>
          </cell>
        </row>
        <row r="155">
          <cell r="H155">
            <v>6547.1</v>
          </cell>
        </row>
        <row r="156">
          <cell r="H156">
            <v>6547.1</v>
          </cell>
        </row>
        <row r="157">
          <cell r="H157">
            <v>6545.1</v>
          </cell>
        </row>
        <row r="158">
          <cell r="H158">
            <v>6547.4</v>
          </cell>
        </row>
        <row r="159">
          <cell r="H159">
            <v>6552.800000000001</v>
          </cell>
        </row>
        <row r="160">
          <cell r="H160">
            <v>6561</v>
          </cell>
        </row>
        <row r="161">
          <cell r="H161">
            <v>6551.3</v>
          </cell>
        </row>
        <row r="162">
          <cell r="H162">
            <v>6545.2</v>
          </cell>
        </row>
        <row r="163">
          <cell r="H163">
            <v>6549</v>
          </cell>
        </row>
        <row r="164">
          <cell r="H164">
            <v>6536.2</v>
          </cell>
        </row>
        <row r="165">
          <cell r="H165">
            <v>6547.299999999999</v>
          </cell>
        </row>
        <row r="166">
          <cell r="H166">
            <v>6546.200000000001</v>
          </cell>
        </row>
        <row r="167">
          <cell r="H167">
            <v>6539.199999999999</v>
          </cell>
        </row>
        <row r="168">
          <cell r="H168">
            <v>6526.1</v>
          </cell>
        </row>
        <row r="169">
          <cell r="H169">
            <v>6534.299999999999</v>
          </cell>
        </row>
        <row r="170">
          <cell r="H170">
            <v>6538.6</v>
          </cell>
        </row>
        <row r="171">
          <cell r="H171">
            <v>6546.6</v>
          </cell>
        </row>
        <row r="172">
          <cell r="H172">
            <v>6544.3</v>
          </cell>
        </row>
        <row r="173">
          <cell r="H173">
            <v>6551.299999999999</v>
          </cell>
        </row>
        <row r="174">
          <cell r="H174">
            <v>6553.9</v>
          </cell>
        </row>
        <row r="175">
          <cell r="H175">
            <v>6562.799999999999</v>
          </cell>
        </row>
        <row r="176">
          <cell r="H176">
            <v>6569.3</v>
          </cell>
        </row>
        <row r="177">
          <cell r="H177">
            <v>6593.799999999999</v>
          </cell>
        </row>
        <row r="178">
          <cell r="H178">
            <v>6606.9</v>
          </cell>
        </row>
        <row r="179">
          <cell r="H179">
            <v>6615.700000000001</v>
          </cell>
        </row>
        <row r="180">
          <cell r="H180">
            <v>6625.4</v>
          </cell>
        </row>
        <row r="181">
          <cell r="H181">
            <v>6633.8</v>
          </cell>
        </row>
        <row r="182">
          <cell r="H182">
            <v>6631.2</v>
          </cell>
        </row>
        <row r="183">
          <cell r="H183">
            <v>6651.700000000001</v>
          </cell>
        </row>
        <row r="184">
          <cell r="H184">
            <v>6653.200000000001</v>
          </cell>
        </row>
        <row r="185">
          <cell r="H185">
            <v>6656.299999999999</v>
          </cell>
        </row>
        <row r="186">
          <cell r="H186">
            <v>6641.5</v>
          </cell>
        </row>
        <row r="187">
          <cell r="H187">
            <v>6661.8</v>
          </cell>
        </row>
        <row r="188">
          <cell r="H188">
            <v>6670.4</v>
          </cell>
        </row>
        <row r="189">
          <cell r="H189">
            <v>6697.7</v>
          </cell>
        </row>
        <row r="190">
          <cell r="H190">
            <v>6703.6</v>
          </cell>
        </row>
        <row r="191">
          <cell r="H191">
            <v>6697.2</v>
          </cell>
        </row>
        <row r="192">
          <cell r="H192">
            <v>6722.6</v>
          </cell>
        </row>
        <row r="193">
          <cell r="H193">
            <v>6729.8</v>
          </cell>
        </row>
        <row r="194">
          <cell r="H194">
            <v>6744.799999999999</v>
          </cell>
        </row>
        <row r="195">
          <cell r="H195">
            <v>6742.700000000001</v>
          </cell>
        </row>
        <row r="196">
          <cell r="H196">
            <v>6753</v>
          </cell>
        </row>
        <row r="197">
          <cell r="H197">
            <v>6760.9</v>
          </cell>
        </row>
        <row r="198">
          <cell r="H198">
            <v>6776.200000000001</v>
          </cell>
        </row>
        <row r="199">
          <cell r="H199">
            <v>6786</v>
          </cell>
        </row>
        <row r="200">
          <cell r="H200">
            <v>6797.4</v>
          </cell>
        </row>
        <row r="201">
          <cell r="H201">
            <v>6802.2</v>
          </cell>
        </row>
        <row r="202">
          <cell r="H202">
            <v>6789.1</v>
          </cell>
        </row>
        <row r="203">
          <cell r="H203">
            <v>6809</v>
          </cell>
        </row>
        <row r="204">
          <cell r="H204">
            <v>6806.5</v>
          </cell>
        </row>
        <row r="205">
          <cell r="H205">
            <v>6804.5</v>
          </cell>
        </row>
        <row r="206">
          <cell r="H206">
            <v>6808.3</v>
          </cell>
        </row>
        <row r="207">
          <cell r="H207">
            <v>6800.8</v>
          </cell>
        </row>
        <row r="208">
          <cell r="H208">
            <v>6808.4</v>
          </cell>
        </row>
        <row r="209">
          <cell r="H209">
            <v>6823.4</v>
          </cell>
        </row>
        <row r="210">
          <cell r="H210">
            <v>6836.5</v>
          </cell>
        </row>
        <row r="211">
          <cell r="H211">
            <v>6838.9</v>
          </cell>
        </row>
        <row r="212">
          <cell r="H212">
            <v>6849.9</v>
          </cell>
        </row>
        <row r="213">
          <cell r="H213">
            <v>6848.299999999999</v>
          </cell>
        </row>
        <row r="214">
          <cell r="H214">
            <v>6854.4</v>
          </cell>
        </row>
        <row r="215">
          <cell r="H215">
            <v>6867.299999999999</v>
          </cell>
        </row>
        <row r="216">
          <cell r="H216">
            <v>6865.299999999999</v>
          </cell>
        </row>
        <row r="217">
          <cell r="H217">
            <v>6860.799999999999</v>
          </cell>
        </row>
        <row r="218">
          <cell r="H218">
            <v>6855</v>
          </cell>
        </row>
        <row r="219">
          <cell r="H219">
            <v>6853.7</v>
          </cell>
        </row>
        <row r="220">
          <cell r="H220">
            <v>6856.5</v>
          </cell>
        </row>
        <row r="221">
          <cell r="H221">
            <v>6863.9</v>
          </cell>
        </row>
        <row r="222">
          <cell r="H222">
            <v>6878.5</v>
          </cell>
        </row>
        <row r="223">
          <cell r="H223">
            <v>6885.5</v>
          </cell>
        </row>
        <row r="224">
          <cell r="H224">
            <v>6882.799999999999</v>
          </cell>
        </row>
        <row r="225">
          <cell r="H225">
            <v>6866.3</v>
          </cell>
        </row>
        <row r="226">
          <cell r="H226">
            <v>6869.700000000001</v>
          </cell>
        </row>
        <row r="227">
          <cell r="H227">
            <v>6862.6</v>
          </cell>
        </row>
        <row r="228">
          <cell r="H228">
            <v>6861</v>
          </cell>
        </row>
        <row r="229">
          <cell r="H229">
            <v>6852.9</v>
          </cell>
        </row>
        <row r="230">
          <cell r="H230">
            <v>6849</v>
          </cell>
        </row>
        <row r="231">
          <cell r="H231">
            <v>6831.3</v>
          </cell>
        </row>
        <row r="232">
          <cell r="H232">
            <v>6809.799999999999</v>
          </cell>
        </row>
        <row r="233">
          <cell r="H233">
            <v>6778.5</v>
          </cell>
        </row>
        <row r="234">
          <cell r="H234">
            <v>6725.799999999999</v>
          </cell>
        </row>
        <row r="235">
          <cell r="H235">
            <v>6690.2</v>
          </cell>
        </row>
        <row r="236">
          <cell r="H236">
            <v>6647.8</v>
          </cell>
        </row>
        <row r="237">
          <cell r="H237">
            <v>6601.2</v>
          </cell>
        </row>
        <row r="238">
          <cell r="H238">
            <v>6607.9</v>
          </cell>
        </row>
        <row r="239">
          <cell r="H239">
            <v>6579.299999999999</v>
          </cell>
        </row>
        <row r="240">
          <cell r="H240">
            <v>6564.2</v>
          </cell>
        </row>
        <row r="241">
          <cell r="H241">
            <v>6546.4</v>
          </cell>
        </row>
        <row r="242">
          <cell r="H242">
            <v>6529.5</v>
          </cell>
        </row>
        <row r="243">
          <cell r="H243">
            <v>6539.4</v>
          </cell>
        </row>
        <row r="244">
          <cell r="H244">
            <v>6537.700000000001</v>
          </cell>
        </row>
        <row r="245">
          <cell r="H245">
            <v>6535.6</v>
          </cell>
        </row>
        <row r="246">
          <cell r="H246">
            <v>6531.2</v>
          </cell>
        </row>
        <row r="247">
          <cell r="H247">
            <v>6527.799999999999</v>
          </cell>
        </row>
        <row r="248">
          <cell r="H248">
            <v>6537.7</v>
          </cell>
        </row>
        <row r="249">
          <cell r="H249">
            <v>6560.7</v>
          </cell>
        </row>
        <row r="250">
          <cell r="H250">
            <v>6570.299999999999</v>
          </cell>
        </row>
        <row r="251">
          <cell r="H251">
            <v>6568.2</v>
          </cell>
        </row>
        <row r="252">
          <cell r="H252">
            <v>6572.200000000001</v>
          </cell>
        </row>
        <row r="253">
          <cell r="H253">
            <v>6580</v>
          </cell>
        </row>
        <row r="254">
          <cell r="H254">
            <v>6572.9</v>
          </cell>
        </row>
        <row r="255">
          <cell r="H255">
            <v>6602.9</v>
          </cell>
        </row>
        <row r="256">
          <cell r="H256">
            <v>6607</v>
          </cell>
        </row>
        <row r="257">
          <cell r="H257">
            <v>6606.3</v>
          </cell>
        </row>
        <row r="258">
          <cell r="H258">
            <v>6619.6</v>
          </cell>
        </row>
        <row r="259">
          <cell r="H259">
            <v>6628.1</v>
          </cell>
        </row>
        <row r="260">
          <cell r="H260">
            <v>6637.599999999999</v>
          </cell>
        </row>
        <row r="261">
          <cell r="H261">
            <v>6650.4</v>
          </cell>
        </row>
        <row r="262">
          <cell r="H262">
            <v>6662.5</v>
          </cell>
        </row>
        <row r="263">
          <cell r="H263">
            <v>6660.099999999999</v>
          </cell>
        </row>
        <row r="264">
          <cell r="H264">
            <v>6662.5</v>
          </cell>
        </row>
        <row r="265">
          <cell r="H265">
            <v>6687.299999999999</v>
          </cell>
        </row>
        <row r="266">
          <cell r="H266">
            <v>6708.6</v>
          </cell>
        </row>
        <row r="267">
          <cell r="H267">
            <v>6701.5</v>
          </cell>
        </row>
        <row r="268">
          <cell r="H268">
            <v>6709</v>
          </cell>
        </row>
        <row r="269">
          <cell r="H269">
            <v>6727.1</v>
          </cell>
        </row>
        <row r="270">
          <cell r="H270">
            <v>6729.699999999999</v>
          </cell>
        </row>
        <row r="271">
          <cell r="H271">
            <v>6742</v>
          </cell>
        </row>
        <row r="272">
          <cell r="H272">
            <v>6771.5</v>
          </cell>
        </row>
        <row r="273">
          <cell r="H273">
            <v>6794.4</v>
          </cell>
        </row>
        <row r="274">
          <cell r="H274">
            <v>6786.900000000001</v>
          </cell>
        </row>
        <row r="275">
          <cell r="H275">
            <v>6794.299999999999</v>
          </cell>
        </row>
        <row r="276">
          <cell r="H276">
            <v>6773.3</v>
          </cell>
        </row>
        <row r="277">
          <cell r="H277">
            <v>6793</v>
          </cell>
        </row>
        <row r="278">
          <cell r="H278">
            <v>6818.1</v>
          </cell>
        </row>
        <row r="279">
          <cell r="H279">
            <v>6822.2</v>
          </cell>
        </row>
        <row r="280">
          <cell r="H280">
            <v>6835.8</v>
          </cell>
        </row>
        <row r="281">
          <cell r="H281">
            <v>6840.7</v>
          </cell>
        </row>
        <row r="282">
          <cell r="H282">
            <v>6843.4</v>
          </cell>
        </row>
        <row r="283">
          <cell r="H283">
            <v>6876.4</v>
          </cell>
        </row>
        <row r="284">
          <cell r="H284">
            <v>6881.7</v>
          </cell>
        </row>
        <row r="285">
          <cell r="H285">
            <v>6859</v>
          </cell>
        </row>
        <row r="286">
          <cell r="H286">
            <v>6882.1</v>
          </cell>
        </row>
        <row r="287">
          <cell r="H287">
            <v>6890.799999999999</v>
          </cell>
        </row>
        <row r="288">
          <cell r="H288">
            <v>6871.8</v>
          </cell>
        </row>
        <row r="289">
          <cell r="H289">
            <v>6899</v>
          </cell>
        </row>
        <row r="290">
          <cell r="H290">
            <v>6925.9</v>
          </cell>
        </row>
        <row r="291">
          <cell r="H291">
            <v>6931.200000000001</v>
          </cell>
        </row>
        <row r="292">
          <cell r="H292">
            <v>6937.700000000001</v>
          </cell>
        </row>
        <row r="293">
          <cell r="H293">
            <v>6943.500000000001</v>
          </cell>
        </row>
        <row r="294">
          <cell r="H294">
            <v>6950.699999999999</v>
          </cell>
        </row>
        <row r="295">
          <cell r="H295">
            <v>6957.9</v>
          </cell>
        </row>
        <row r="296">
          <cell r="H296">
            <v>6960.3</v>
          </cell>
        </row>
        <row r="297">
          <cell r="H297">
            <v>6977.9</v>
          </cell>
        </row>
        <row r="298">
          <cell r="H298">
            <v>6990</v>
          </cell>
        </row>
        <row r="299">
          <cell r="H299">
            <v>7008.5</v>
          </cell>
        </row>
        <row r="300">
          <cell r="H300">
            <v>7011.700000000001</v>
          </cell>
        </row>
        <row r="301">
          <cell r="H301">
            <v>7031.299999999999</v>
          </cell>
        </row>
        <row r="302">
          <cell r="H302">
            <v>7027.9</v>
          </cell>
        </row>
        <row r="303">
          <cell r="H303">
            <v>7032.700000000001</v>
          </cell>
        </row>
        <row r="304">
          <cell r="H304">
            <v>7051.1</v>
          </cell>
        </row>
        <row r="305">
          <cell r="H305">
            <v>7051.4</v>
          </cell>
        </row>
        <row r="306">
          <cell r="H306">
            <v>7061.200000000001</v>
          </cell>
        </row>
        <row r="307">
          <cell r="H307">
            <v>7068.7</v>
          </cell>
        </row>
        <row r="308">
          <cell r="H308">
            <v>7075.9</v>
          </cell>
        </row>
        <row r="309">
          <cell r="H309">
            <v>7078.9</v>
          </cell>
        </row>
        <row r="310">
          <cell r="H310">
            <v>7090.299999999999</v>
          </cell>
        </row>
        <row r="311">
          <cell r="H311">
            <v>7091.7</v>
          </cell>
        </row>
        <row r="312">
          <cell r="H312">
            <v>7091.7</v>
          </cell>
        </row>
        <row r="313">
          <cell r="H313">
            <v>7097.1</v>
          </cell>
        </row>
        <row r="314">
          <cell r="H314">
            <v>7093.299999999999</v>
          </cell>
        </row>
        <row r="315">
          <cell r="H315">
            <v>7106.7</v>
          </cell>
        </row>
        <row r="316">
          <cell r="H316">
            <v>7111.700000000001</v>
          </cell>
        </row>
        <row r="317">
          <cell r="H317">
            <v>7117.5</v>
          </cell>
        </row>
        <row r="318">
          <cell r="H318">
            <v>7133.300000000001</v>
          </cell>
        </row>
        <row r="319">
          <cell r="H319">
            <v>7140.6</v>
          </cell>
        </row>
        <row r="320">
          <cell r="H320">
            <v>7140.9</v>
          </cell>
        </row>
        <row r="321">
          <cell r="H321">
            <v>7154</v>
          </cell>
        </row>
        <row r="322">
          <cell r="H322">
            <v>7140.6</v>
          </cell>
        </row>
        <row r="323">
          <cell r="H323">
            <v>7134.7</v>
          </cell>
        </row>
        <row r="324">
          <cell r="H324">
            <v>7164</v>
          </cell>
        </row>
        <row r="325">
          <cell r="H325">
            <v>7169.4</v>
          </cell>
        </row>
        <row r="326">
          <cell r="H326">
            <v>7163.599999999999</v>
          </cell>
        </row>
        <row r="327">
          <cell r="H327">
            <v>7177.799999999999</v>
          </cell>
        </row>
        <row r="328">
          <cell r="H328">
            <v>7191</v>
          </cell>
        </row>
        <row r="329">
          <cell r="H329">
            <v>7196.6</v>
          </cell>
        </row>
        <row r="330">
          <cell r="H330">
            <v>7201.6</v>
          </cell>
        </row>
        <row r="331">
          <cell r="H331">
            <v>7222.5</v>
          </cell>
        </row>
        <row r="332">
          <cell r="H332">
            <v>7225.9</v>
          </cell>
        </row>
        <row r="333">
          <cell r="H333">
            <v>7257.299999999999</v>
          </cell>
        </row>
        <row r="334">
          <cell r="H334">
            <v>7250.400000000001</v>
          </cell>
        </row>
        <row r="335">
          <cell r="H335">
            <v>7252.4</v>
          </cell>
        </row>
        <row r="336">
          <cell r="H336">
            <v>7261.799999999999</v>
          </cell>
        </row>
        <row r="337">
          <cell r="H337">
            <v>7250.2</v>
          </cell>
        </row>
        <row r="338">
          <cell r="H338">
            <v>7269.099999999999</v>
          </cell>
        </row>
        <row r="339">
          <cell r="H339">
            <v>7271.8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State Wages"/>
      <sheetName val="3MonthAverage"/>
      <sheetName val="%Change"/>
      <sheetName val="Input"/>
      <sheetName val="Input_Original"/>
      <sheetName val="Data before Macrowage"/>
      <sheetName val="D. State Wages"/>
      <sheetName val="Codes"/>
    </sheetNames>
    <sheetDataSet>
      <sheetData sheetId="2">
        <row r="4">
          <cell r="G4" t="str">
            <v>Ninth Dist</v>
          </cell>
        </row>
        <row r="5">
          <cell r="G5" t="e">
            <v>#VALUE!</v>
          </cell>
        </row>
        <row r="6">
          <cell r="G6" t="e">
            <v>#VALUE!</v>
          </cell>
        </row>
        <row r="7">
          <cell r="G7" t="e">
            <v>#VALUE!</v>
          </cell>
        </row>
        <row r="8">
          <cell r="G8" t="e">
            <v>#VALUE!</v>
          </cell>
        </row>
        <row r="9">
          <cell r="G9">
            <v>10.909615881130803</v>
          </cell>
        </row>
        <row r="10">
          <cell r="G10">
            <v>10.917923703127066</v>
          </cell>
        </row>
        <row r="11">
          <cell r="G11">
            <v>10.929268479988252</v>
          </cell>
        </row>
        <row r="12">
          <cell r="G12">
            <v>10.896912986567253</v>
          </cell>
        </row>
        <row r="13">
          <cell r="G13">
            <v>10.922811242721636</v>
          </cell>
        </row>
        <row r="14">
          <cell r="G14">
            <v>10.940660323702744</v>
          </cell>
        </row>
        <row r="15">
          <cell r="G15">
            <v>11.01162911482094</v>
          </cell>
        </row>
        <row r="16">
          <cell r="G16">
            <v>11.076462234143413</v>
          </cell>
        </row>
        <row r="17">
          <cell r="G17">
            <v>11.114867259713938</v>
          </cell>
        </row>
        <row r="18">
          <cell r="G18">
            <v>11.12498994564119</v>
          </cell>
        </row>
        <row r="19">
          <cell r="G19">
            <v>11.105312421219962</v>
          </cell>
        </row>
        <row r="20">
          <cell r="G20">
            <v>11.126991000229106</v>
          </cell>
        </row>
        <row r="21">
          <cell r="G21">
            <v>11.16157036166355</v>
          </cell>
        </row>
        <row r="22">
          <cell r="G22">
            <v>11.178007886206117</v>
          </cell>
        </row>
        <row r="23">
          <cell r="G23">
            <v>11.190095977811874</v>
          </cell>
        </row>
        <row r="24">
          <cell r="G24">
            <v>11.17988449034398</v>
          </cell>
        </row>
        <row r="25">
          <cell r="G25">
            <v>11.214907913028597</v>
          </cell>
        </row>
        <row r="26">
          <cell r="G26">
            <v>11.243586062105914</v>
          </cell>
        </row>
        <row r="27">
          <cell r="G27">
            <v>11.338669119247163</v>
          </cell>
        </row>
        <row r="28">
          <cell r="G28">
            <v>11.420147366643555</v>
          </cell>
        </row>
        <row r="29">
          <cell r="G29">
            <v>11.489471747343195</v>
          </cell>
        </row>
        <row r="30">
          <cell r="G30">
            <v>11.51440375819015</v>
          </cell>
        </row>
        <row r="31">
          <cell r="G31">
            <v>11.531466913968101</v>
          </cell>
        </row>
        <row r="32">
          <cell r="G32">
            <v>11.560067968393495</v>
          </cell>
        </row>
        <row r="33">
          <cell r="G33">
            <v>11.582797636641237</v>
          </cell>
        </row>
        <row r="34">
          <cell r="G34">
            <v>11.573190410668879</v>
          </cell>
        </row>
        <row r="35">
          <cell r="G35">
            <v>11.567086393755934</v>
          </cell>
        </row>
        <row r="36">
          <cell r="G36">
            <v>11.546523902425887</v>
          </cell>
        </row>
        <row r="37">
          <cell r="G37">
            <v>11.603603486848542</v>
          </cell>
        </row>
        <row r="38">
          <cell r="G38">
            <v>11.631509750123456</v>
          </cell>
        </row>
        <row r="39">
          <cell r="G39">
            <v>11.706358048492334</v>
          </cell>
        </row>
        <row r="40">
          <cell r="G40">
            <v>11.738741933518803</v>
          </cell>
        </row>
        <row r="41">
          <cell r="G41">
            <v>11.802173991379886</v>
          </cell>
        </row>
        <row r="42">
          <cell r="G42">
            <v>11.820172712713301</v>
          </cell>
        </row>
        <row r="43">
          <cell r="G43">
            <v>11.81613760712309</v>
          </cell>
        </row>
        <row r="44">
          <cell r="G44">
            <v>11.841128876555716</v>
          </cell>
        </row>
        <row r="45">
          <cell r="G45">
            <v>11.861142479860725</v>
          </cell>
        </row>
        <row r="46">
          <cell r="G46">
            <v>11.878449098794214</v>
          </cell>
        </row>
        <row r="47">
          <cell r="G47">
            <v>11.854272773453568</v>
          </cell>
        </row>
        <row r="48">
          <cell r="G48">
            <v>11.825532264487748</v>
          </cell>
        </row>
        <row r="49">
          <cell r="G49">
            <v>11.86063715891065</v>
          </cell>
        </row>
        <row r="50">
          <cell r="G50">
            <v>11.911088992478701</v>
          </cell>
        </row>
        <row r="51">
          <cell r="G51">
            <v>11.99612637381712</v>
          </cell>
        </row>
        <row r="52">
          <cell r="G52">
            <v>12.046817135865483</v>
          </cell>
        </row>
        <row r="53">
          <cell r="G53">
            <v>12.07710325937952</v>
          </cell>
        </row>
        <row r="54">
          <cell r="G54">
            <v>12.097980523066845</v>
          </cell>
        </row>
        <row r="55">
          <cell r="G55">
            <v>12.090217651130745</v>
          </cell>
        </row>
        <row r="56">
          <cell r="G56">
            <v>12.103927297824422</v>
          </cell>
        </row>
        <row r="57">
          <cell r="G57">
            <v>12.135012860168237</v>
          </cell>
        </row>
        <row r="58">
          <cell r="G58">
            <v>12.150219801430246</v>
          </cell>
        </row>
        <row r="59">
          <cell r="G59">
            <v>12.155109252772954</v>
          </cell>
        </row>
        <row r="60">
          <cell r="G60">
            <v>12.124984817728068</v>
          </cell>
        </row>
        <row r="61">
          <cell r="G61">
            <v>12.16256123026154</v>
          </cell>
        </row>
        <row r="62">
          <cell r="G62">
            <v>12.199528255669621</v>
          </cell>
        </row>
        <row r="63">
          <cell r="G63">
            <v>12.274940177683646</v>
          </cell>
        </row>
        <row r="64">
          <cell r="G64">
            <v>12.335049174614662</v>
          </cell>
        </row>
        <row r="65">
          <cell r="G65">
            <v>12.395113856735259</v>
          </cell>
        </row>
        <row r="66">
          <cell r="G66">
            <v>12.429431737273115</v>
          </cell>
        </row>
        <row r="67">
          <cell r="G67">
            <v>12.424220129408871</v>
          </cell>
        </row>
        <row r="68">
          <cell r="G68">
            <v>12.436794026949423</v>
          </cell>
        </row>
        <row r="69">
          <cell r="G69">
            <v>12.436884149420193</v>
          </cell>
        </row>
        <row r="70">
          <cell r="G70">
            <v>12.420800226365373</v>
          </cell>
        </row>
        <row r="71">
          <cell r="G71">
            <v>12.451374210237281</v>
          </cell>
        </row>
        <row r="72">
          <cell r="G72">
            <v>12.441041022024137</v>
          </cell>
        </row>
        <row r="73">
          <cell r="G73">
            <v>12.4838126054988</v>
          </cell>
        </row>
        <row r="74">
          <cell r="G74">
            <v>12.480371620835198</v>
          </cell>
        </row>
        <row r="75">
          <cell r="G75">
            <v>12.534231189336557</v>
          </cell>
        </row>
        <row r="76">
          <cell r="G76">
            <v>12.613498769195482</v>
          </cell>
        </row>
        <row r="77">
          <cell r="G77">
            <v>12.667662901741409</v>
          </cell>
        </row>
        <row r="78">
          <cell r="G78">
            <v>12.692793900966885</v>
          </cell>
        </row>
        <row r="79">
          <cell r="G79">
            <v>12.6759289333357</v>
          </cell>
        </row>
        <row r="80">
          <cell r="G80">
            <v>12.687170983389288</v>
          </cell>
        </row>
        <row r="81">
          <cell r="G81">
            <v>12.728200837595002</v>
          </cell>
        </row>
        <row r="82">
          <cell r="G82">
            <v>12.758567695655154</v>
          </cell>
        </row>
        <row r="83">
          <cell r="G83">
            <v>12.77477869602515</v>
          </cell>
        </row>
        <row r="84">
          <cell r="G84">
            <v>12.78771491176601</v>
          </cell>
        </row>
        <row r="85">
          <cell r="G85">
            <v>12.834837626192266</v>
          </cell>
        </row>
        <row r="86">
          <cell r="G86">
            <v>12.863522396050714</v>
          </cell>
        </row>
        <row r="87">
          <cell r="G87">
            <v>12.948616254715754</v>
          </cell>
        </row>
        <row r="88">
          <cell r="G88">
            <v>13.035779111665278</v>
          </cell>
        </row>
        <row r="89">
          <cell r="G89">
            <v>13.11774425246339</v>
          </cell>
        </row>
        <row r="90">
          <cell r="G90">
            <v>13.156257315540666</v>
          </cell>
        </row>
        <row r="91">
          <cell r="G91">
            <v>13.17742145872297</v>
          </cell>
        </row>
        <row r="92">
          <cell r="G92">
            <v>13.225516403700121</v>
          </cell>
        </row>
        <row r="93">
          <cell r="G93">
            <v>13.248713151357984</v>
          </cell>
        </row>
        <row r="94">
          <cell r="G94">
            <v>13.23996201888697</v>
          </cell>
        </row>
        <row r="95">
          <cell r="G95">
            <v>13.22471696211116</v>
          </cell>
        </row>
        <row r="96">
          <cell r="G96">
            <v>13.221980791607912</v>
          </cell>
        </row>
        <row r="97">
          <cell r="G97">
            <v>13.273283240138516</v>
          </cell>
        </row>
        <row r="98">
          <cell r="G98">
            <v>13.340981085881493</v>
          </cell>
        </row>
        <row r="99">
          <cell r="G99">
            <v>13.427380252673402</v>
          </cell>
        </row>
        <row r="100">
          <cell r="G100">
            <v>13.48409154677769</v>
          </cell>
        </row>
        <row r="101">
          <cell r="G101">
            <v>13.526240726306598</v>
          </cell>
        </row>
        <row r="102">
          <cell r="G102">
            <v>13.526629140629089</v>
          </cell>
        </row>
        <row r="103">
          <cell r="G103">
            <v>13.540446056950652</v>
          </cell>
        </row>
        <row r="104">
          <cell r="G104">
            <v>13.530865961193308</v>
          </cell>
        </row>
        <row r="105">
          <cell r="G105">
            <v>13.579993895427023</v>
          </cell>
        </row>
        <row r="106">
          <cell r="G106">
            <v>13.563612948871542</v>
          </cell>
        </row>
        <row r="107">
          <cell r="G107">
            <v>13.54214316278184</v>
          </cell>
        </row>
        <row r="108">
          <cell r="G108">
            <v>13.504084150841528</v>
          </cell>
        </row>
        <row r="109">
          <cell r="G109">
            <v>13.584063590879012</v>
          </cell>
        </row>
        <row r="110">
          <cell r="G110">
            <v>13.684321926984188</v>
          </cell>
        </row>
        <row r="111">
          <cell r="G111">
            <v>13.756314194318607</v>
          </cell>
        </row>
        <row r="112">
          <cell r="G112">
            <v>13.78492377698454</v>
          </cell>
        </row>
        <row r="113">
          <cell r="G113">
            <v>13.812807321270853</v>
          </cell>
        </row>
        <row r="114">
          <cell r="G114">
            <v>13.863252141338577</v>
          </cell>
        </row>
        <row r="115">
          <cell r="G115">
            <v>13.901678073048208</v>
          </cell>
        </row>
        <row r="116">
          <cell r="G116">
            <v>13.942372454651197</v>
          </cell>
        </row>
        <row r="117">
          <cell r="G117">
            <v>13.973656727530605</v>
          </cell>
        </row>
        <row r="118">
          <cell r="G118">
            <v>14.008451476853383</v>
          </cell>
        </row>
        <row r="119">
          <cell r="G119">
            <v>14.0339044361148</v>
          </cell>
        </row>
        <row r="120">
          <cell r="G120">
            <v>14.035257087870065</v>
          </cell>
        </row>
        <row r="121">
          <cell r="G121">
            <v>14.095423463154994</v>
          </cell>
        </row>
        <row r="122">
          <cell r="G122">
            <v>14.158247723135256</v>
          </cell>
        </row>
        <row r="123">
          <cell r="G123">
            <v>14.237049618435274</v>
          </cell>
        </row>
        <row r="124">
          <cell r="G124">
            <v>14.253700431057952</v>
          </cell>
        </row>
        <row r="125">
          <cell r="G125">
            <v>14.285290355353391</v>
          </cell>
        </row>
        <row r="126">
          <cell r="G126">
            <v>14.322929242430812</v>
          </cell>
        </row>
        <row r="127">
          <cell r="G127">
            <v>14.341570480778186</v>
          </cell>
        </row>
        <row r="128">
          <cell r="G128">
            <v>14.381323585111618</v>
          </cell>
        </row>
        <row r="129">
          <cell r="G129">
            <v>14.411516149522475</v>
          </cell>
        </row>
        <row r="130">
          <cell r="G130">
            <v>14.44109696241815</v>
          </cell>
        </row>
        <row r="131">
          <cell r="G131">
            <v>14.451252118417093</v>
          </cell>
        </row>
        <row r="132">
          <cell r="G132">
            <v>14.463646823505869</v>
          </cell>
        </row>
        <row r="133">
          <cell r="G133">
            <v>14.51998672439909</v>
          </cell>
        </row>
        <row r="134">
          <cell r="G134">
            <v>14.61643659358399</v>
          </cell>
        </row>
        <row r="135">
          <cell r="G135">
            <v>14.733556160952332</v>
          </cell>
        </row>
        <row r="136">
          <cell r="G136">
            <v>14.80741732482466</v>
          </cell>
        </row>
        <row r="137">
          <cell r="G137">
            <v>14.738790374134219</v>
          </cell>
        </row>
        <row r="138">
          <cell r="G138">
            <v>14.625492738486964</v>
          </cell>
        </row>
        <row r="139">
          <cell r="G139">
            <v>14.544335677001307</v>
          </cell>
        </row>
        <row r="140">
          <cell r="G140">
            <v>14.577028113347835</v>
          </cell>
        </row>
        <row r="141">
          <cell r="G141">
            <v>14.642455521023672</v>
          </cell>
        </row>
        <row r="142">
          <cell r="G142">
            <v>14.673652411064198</v>
          </cell>
        </row>
        <row r="143">
          <cell r="G143">
            <v>14.704979064624899</v>
          </cell>
        </row>
        <row r="144">
          <cell r="G144">
            <v>14.733988519870891</v>
          </cell>
        </row>
        <row r="145">
          <cell r="G145">
            <v>14.805135466276903</v>
          </cell>
        </row>
        <row r="146">
          <cell r="G146">
            <v>14.878813703497068</v>
          </cell>
        </row>
        <row r="147">
          <cell r="G147">
            <v>14.952257458950656</v>
          </cell>
        </row>
        <row r="148">
          <cell r="G148">
            <v>15.013356272770293</v>
          </cell>
        </row>
        <row r="149">
          <cell r="G149">
            <v>15.047177277642307</v>
          </cell>
        </row>
        <row r="150">
          <cell r="G150">
            <v>15.069032773347379</v>
          </cell>
        </row>
        <row r="151">
          <cell r="G151">
            <v>15.07888820761484</v>
          </cell>
        </row>
        <row r="152">
          <cell r="G152">
            <v>15.10681522685543</v>
          </cell>
        </row>
        <row r="153">
          <cell r="G153">
            <v>15.131883984285844</v>
          </cell>
        </row>
        <row r="154">
          <cell r="G154">
            <v>15.106800693028609</v>
          </cell>
        </row>
        <row r="155">
          <cell r="G155">
            <v>15.05765236142554</v>
          </cell>
        </row>
        <row r="156">
          <cell r="G156">
            <v>15.042379200259935</v>
          </cell>
        </row>
        <row r="157">
          <cell r="G157">
            <v>15.08180532512763</v>
          </cell>
        </row>
        <row r="158">
          <cell r="G158">
            <v>15.137727360483451</v>
          </cell>
        </row>
        <row r="159">
          <cell r="G159">
            <v>15.176500575199226</v>
          </cell>
        </row>
        <row r="160">
          <cell r="G160">
            <v>15.237665990186931</v>
          </cell>
        </row>
        <row r="161">
          <cell r="G161">
            <v>15.2997318783424</v>
          </cell>
        </row>
        <row r="162">
          <cell r="G162">
            <v>15.347079959311557</v>
          </cell>
        </row>
        <row r="163">
          <cell r="G163">
            <v>15.34190515671505</v>
          </cell>
        </row>
        <row r="164">
          <cell r="G164">
            <v>15.359249830444137</v>
          </cell>
        </row>
        <row r="165">
          <cell r="G165">
            <v>15.386582445257218</v>
          </cell>
        </row>
        <row r="166">
          <cell r="G166">
            <v>15.426753733975554</v>
          </cell>
        </row>
        <row r="167">
          <cell r="G167">
            <v>15.397009221452715</v>
          </cell>
        </row>
        <row r="168">
          <cell r="G168">
            <v>15.38164227012875</v>
          </cell>
        </row>
        <row r="169">
          <cell r="G169">
            <v>15.3894258715732</v>
          </cell>
        </row>
        <row r="170">
          <cell r="G170">
            <v>15.423529110913847</v>
          </cell>
        </row>
        <row r="171">
          <cell r="G171">
            <v>15.469234617716843</v>
          </cell>
        </row>
        <row r="172">
          <cell r="G172">
            <v>15.566617559774912</v>
          </cell>
        </row>
        <row r="173">
          <cell r="G173">
            <v>15.666564276460718</v>
          </cell>
        </row>
        <row r="174">
          <cell r="G174">
            <v>15.718753184829838</v>
          </cell>
        </row>
        <row r="175">
          <cell r="G175">
            <v>15.706698309833463</v>
          </cell>
        </row>
        <row r="176">
          <cell r="G176">
            <v>15.761371341220595</v>
          </cell>
        </row>
        <row r="177">
          <cell r="G177">
            <v>15.792619738624381</v>
          </cell>
        </row>
        <row r="178">
          <cell r="G178">
            <v>15.820947779697157</v>
          </cell>
        </row>
        <row r="179">
          <cell r="G179">
            <v>15.786260411943324</v>
          </cell>
        </row>
        <row r="180">
          <cell r="G180">
            <v>15.767513816238244</v>
          </cell>
        </row>
        <row r="181">
          <cell r="G181">
            <v>15.806031376990779</v>
          </cell>
        </row>
        <row r="182">
          <cell r="G182">
            <v>15.807475693562685</v>
          </cell>
        </row>
        <row r="183">
          <cell r="G183">
            <v>15.832953778657298</v>
          </cell>
        </row>
        <row r="184">
          <cell r="G184">
            <v>15.82224154308385</v>
          </cell>
        </row>
        <row r="185">
          <cell r="G185">
            <v>15.871662632215958</v>
          </cell>
        </row>
        <row r="186">
          <cell r="G186">
            <v>15.929182006705547</v>
          </cell>
        </row>
        <row r="187">
          <cell r="G187">
            <v>15.982298307574773</v>
          </cell>
        </row>
        <row r="188">
          <cell r="G188">
            <v>16.02442720296733</v>
          </cell>
        </row>
        <row r="189">
          <cell r="G189">
            <v>16.078889382114497</v>
          </cell>
        </row>
        <row r="190">
          <cell r="G190">
            <v>16.083238245187683</v>
          </cell>
        </row>
        <row r="191">
          <cell r="G191">
            <v>16.0842830594744</v>
          </cell>
        </row>
        <row r="192">
          <cell r="G192">
            <v>16.0691515849815</v>
          </cell>
        </row>
        <row r="193">
          <cell r="G193">
            <v>16.11992209078065</v>
          </cell>
        </row>
        <row r="194">
          <cell r="G194">
            <v>16.223708288625673</v>
          </cell>
        </row>
        <row r="195">
          <cell r="G195">
            <v>16.323456485635592</v>
          </cell>
        </row>
        <row r="196">
          <cell r="G196">
            <v>16.489152058324787</v>
          </cell>
        </row>
        <row r="197">
          <cell r="G197">
            <v>16.568531584395043</v>
          </cell>
        </row>
        <row r="198">
          <cell r="G198">
            <v>16.646350304380707</v>
          </cell>
        </row>
        <row r="199">
          <cell r="G199">
            <v>16.5662811711465</v>
          </cell>
        </row>
        <row r="200">
          <cell r="G200">
            <v>16.52488916630941</v>
          </cell>
        </row>
        <row r="201">
          <cell r="G201">
            <v>16.546778935361424</v>
          </cell>
        </row>
        <row r="202">
          <cell r="G202">
            <v>16.561620992191816</v>
          </cell>
        </row>
        <row r="203">
          <cell r="G203">
            <v>16.523953691501443</v>
          </cell>
        </row>
        <row r="204">
          <cell r="G204">
            <v>16.44484451633309</v>
          </cell>
        </row>
        <row r="205">
          <cell r="G205">
            <v>16.434298765602495</v>
          </cell>
        </row>
        <row r="206">
          <cell r="G206">
            <v>16.52483861115378</v>
          </cell>
        </row>
        <row r="207">
          <cell r="G207">
            <v>16.520760935279906</v>
          </cell>
        </row>
        <row r="208">
          <cell r="G208">
            <v>16.59151142411997</v>
          </cell>
        </row>
        <row r="209">
          <cell r="G209">
            <v>16.672065806984293</v>
          </cell>
        </row>
        <row r="210">
          <cell r="G210">
            <v>16.791011210870437</v>
          </cell>
        </row>
        <row r="211">
          <cell r="G211">
            <v>16.84721827481769</v>
          </cell>
        </row>
        <row r="212">
          <cell r="G212">
            <v>16.8471526295494</v>
          </cell>
        </row>
        <row r="213">
          <cell r="G213">
            <v>16.864371952374157</v>
          </cell>
        </row>
        <row r="214">
          <cell r="G214">
            <v>16.85569304753623</v>
          </cell>
        </row>
        <row r="215">
          <cell r="G215">
            <v>16.811928002874442</v>
          </cell>
        </row>
        <row r="216">
          <cell r="G216">
            <v>16.845747717228175</v>
          </cell>
        </row>
        <row r="217">
          <cell r="G217">
            <v>16.92042383312145</v>
          </cell>
        </row>
        <row r="218">
          <cell r="G218">
            <v>17.016956763017085</v>
          </cell>
        </row>
        <row r="219">
          <cell r="G219">
            <v>17.092237529345674</v>
          </cell>
        </row>
        <row r="220">
          <cell r="G220">
            <v>17.209262351296363</v>
          </cell>
        </row>
        <row r="221">
          <cell r="G221">
            <v>17.299475724256567</v>
          </cell>
        </row>
        <row r="222">
          <cell r="G222">
            <v>17.343307628126738</v>
          </cell>
        </row>
        <row r="223">
          <cell r="G223">
            <v>17.3233112377655</v>
          </cell>
        </row>
        <row r="224">
          <cell r="G224">
            <v>17.347763374281257</v>
          </cell>
        </row>
        <row r="225">
          <cell r="G225">
            <v>17.379531680340406</v>
          </cell>
        </row>
        <row r="226">
          <cell r="G226">
            <v>17.4121526313234</v>
          </cell>
        </row>
        <row r="227">
          <cell r="G227">
            <v>17.385573627792215</v>
          </cell>
        </row>
        <row r="228">
          <cell r="G228">
            <v>17.38053513568082</v>
          </cell>
        </row>
        <row r="229">
          <cell r="G229">
            <v>17.401529149761554</v>
          </cell>
        </row>
        <row r="230">
          <cell r="G230">
            <v>17.475732441157476</v>
          </cell>
        </row>
        <row r="231">
          <cell r="G231">
            <v>17.531243068357572</v>
          </cell>
        </row>
        <row r="232">
          <cell r="G232">
            <v>17.590259586760492</v>
          </cell>
        </row>
        <row r="233">
          <cell r="G233">
            <v>17.66633091705997</v>
          </cell>
        </row>
        <row r="234">
          <cell r="G234">
            <v>17.709594992677683</v>
          </cell>
        </row>
        <row r="235">
          <cell r="G235">
            <v>17.65334178509245</v>
          </cell>
        </row>
        <row r="236">
          <cell r="G236">
            <v>17.689301186831287</v>
          </cell>
        </row>
        <row r="237">
          <cell r="G237">
            <v>17.745584072359343</v>
          </cell>
        </row>
        <row r="238">
          <cell r="G238">
            <v>17.829268057088427</v>
          </cell>
        </row>
        <row r="239">
          <cell r="G239">
            <v>17.78547845907922</v>
          </cell>
        </row>
        <row r="240">
          <cell r="G240">
            <v>17.75769539123213</v>
          </cell>
        </row>
        <row r="241">
          <cell r="G241">
            <v>17.85690526702242</v>
          </cell>
        </row>
        <row r="242">
          <cell r="G242">
            <v>17.96625081990522</v>
          </cell>
        </row>
        <row r="243">
          <cell r="G243">
            <v>18.167374885587268</v>
          </cell>
        </row>
        <row r="244">
          <cell r="G244">
            <v>18.24786369846535</v>
          </cell>
        </row>
        <row r="245">
          <cell r="G245">
            <v>18.261958897073598</v>
          </cell>
        </row>
        <row r="246">
          <cell r="G246">
            <v>18.159349390616654</v>
          </cell>
        </row>
        <row r="247">
          <cell r="G247">
            <v>18.095402752533957</v>
          </cell>
        </row>
        <row r="248">
          <cell r="G248">
            <v>18.15025785854516</v>
          </cell>
        </row>
        <row r="249">
          <cell r="G249">
            <v>18.201025961211016</v>
          </cell>
        </row>
        <row r="250">
          <cell r="G250">
            <v>18.13947808695336</v>
          </cell>
        </row>
        <row r="251">
          <cell r="G251">
            <v>17.9843754229574</v>
          </cell>
        </row>
        <row r="252">
          <cell r="G252">
            <v>17.816198405024895</v>
          </cell>
        </row>
        <row r="253">
          <cell r="G253">
            <v>17.80649062040474</v>
          </cell>
        </row>
        <row r="254">
          <cell r="G254">
            <v>17.941066290649744</v>
          </cell>
        </row>
        <row r="255">
          <cell r="G255">
            <v>18.0766477217554</v>
          </cell>
        </row>
        <row r="256">
          <cell r="G256">
            <v>18.162130070238025</v>
          </cell>
        </row>
        <row r="257">
          <cell r="G257">
            <v>18.168467596370466</v>
          </cell>
        </row>
        <row r="258">
          <cell r="G258">
            <v>18.149085196934788</v>
          </cell>
        </row>
        <row r="259">
          <cell r="G259">
            <v>18.136958978575752</v>
          </cell>
        </row>
        <row r="260">
          <cell r="G260">
            <v>18.14701429033116</v>
          </cell>
        </row>
        <row r="261">
          <cell r="G261">
            <v>18.193193320080137</v>
          </cell>
        </row>
        <row r="262">
          <cell r="G262">
            <v>18.166809362248348</v>
          </cell>
        </row>
        <row r="263">
          <cell r="G263">
            <v>18.13766749455273</v>
          </cell>
        </row>
        <row r="264">
          <cell r="G264">
            <v>18.08226959660979</v>
          </cell>
        </row>
        <row r="265">
          <cell r="G265">
            <v>18.084293614907494</v>
          </cell>
        </row>
        <row r="266">
          <cell r="G266">
            <v>18.116520787118322</v>
          </cell>
        </row>
        <row r="267">
          <cell r="G267">
            <v>18.190116640942932</v>
          </cell>
        </row>
        <row r="268">
          <cell r="G268">
            <v>18.252513803621596</v>
          </cell>
        </row>
        <row r="269">
          <cell r="G269">
            <v>18.25951589802182</v>
          </cell>
        </row>
        <row r="270">
          <cell r="G270">
            <v>18.254194596349503</v>
          </cell>
        </row>
        <row r="271">
          <cell r="G271">
            <v>18.27238411718757</v>
          </cell>
        </row>
        <row r="272">
          <cell r="G272">
            <v>18.3124487549431</v>
          </cell>
        </row>
        <row r="273">
          <cell r="G273">
            <v>18.358157815580963</v>
          </cell>
        </row>
        <row r="274">
          <cell r="G274">
            <v>18.36210356231341</v>
          </cell>
        </row>
        <row r="275">
          <cell r="G275">
            <v>18.39664649147737</v>
          </cell>
        </row>
        <row r="276">
          <cell r="G276">
            <v>18.398067685479766</v>
          </cell>
        </row>
        <row r="277">
          <cell r="G277">
            <v>18.44627988422786</v>
          </cell>
        </row>
        <row r="278">
          <cell r="G278">
            <v>18.484811342645575</v>
          </cell>
        </row>
        <row r="279">
          <cell r="G279">
            <v>18.569202038953435</v>
          </cell>
        </row>
        <row r="280">
          <cell r="G280">
            <v>18.629051144168503</v>
          </cell>
        </row>
        <row r="281">
          <cell r="G281">
            <v>18.70274474105291</v>
          </cell>
        </row>
        <row r="282">
          <cell r="G282">
            <v>18.76332086150678</v>
          </cell>
        </row>
        <row r="283">
          <cell r="G283">
            <v>18.83901006451904</v>
          </cell>
        </row>
        <row r="284">
          <cell r="G284">
            <v>18.83680917202997</v>
          </cell>
        </row>
        <row r="285">
          <cell r="G285">
            <v>18.84621909557562</v>
          </cell>
        </row>
        <row r="286">
          <cell r="G286">
            <v>18.848774796667477</v>
          </cell>
        </row>
        <row r="287">
          <cell r="G287">
            <v>18.841011792958685</v>
          </cell>
        </row>
        <row r="288">
          <cell r="G288">
            <v>18.86328557141381</v>
          </cell>
        </row>
        <row r="289">
          <cell r="G289">
            <v>18.918369515064843</v>
          </cell>
        </row>
        <row r="290">
          <cell r="G290">
            <v>18.97115484374416</v>
          </cell>
        </row>
        <row r="291">
          <cell r="G291">
            <v>19.015686951015525</v>
          </cell>
        </row>
        <row r="292">
          <cell r="G292">
            <v>19.04797020435628</v>
          </cell>
        </row>
        <row r="293">
          <cell r="G293">
            <v>19.06282682958741</v>
          </cell>
        </row>
        <row r="294">
          <cell r="G294">
            <v>19.05936232218148</v>
          </cell>
        </row>
        <row r="295">
          <cell r="G295">
            <v>19.001969126156673</v>
          </cell>
        </row>
        <row r="296">
          <cell r="G296">
            <v>18.99142325653153</v>
          </cell>
        </row>
        <row r="297">
          <cell r="G297">
            <v>18.998009955802825</v>
          </cell>
        </row>
        <row r="298">
          <cell r="G298">
            <v>19.039477475968912</v>
          </cell>
        </row>
        <row r="299">
          <cell r="G299">
            <v>19.080407126825744</v>
          </cell>
        </row>
        <row r="300">
          <cell r="G300">
            <v>19.127932780278375</v>
          </cell>
        </row>
        <row r="301">
          <cell r="G301">
            <v>19.18131625748054</v>
          </cell>
        </row>
        <row r="302">
          <cell r="G302">
            <v>19.239833999890607</v>
          </cell>
        </row>
        <row r="303">
          <cell r="G303">
            <v>19.253624989174902</v>
          </cell>
        </row>
        <row r="304">
          <cell r="G304">
            <v>19.29600029523088</v>
          </cell>
        </row>
        <row r="305">
          <cell r="G305">
            <v>19.314052246134693</v>
          </cell>
        </row>
        <row r="306">
          <cell r="G306">
            <v>19.391374497712942</v>
          </cell>
        </row>
        <row r="307">
          <cell r="G307">
            <v>19.389440846235733</v>
          </cell>
        </row>
        <row r="308">
          <cell r="G308">
            <v>19.44124924820686</v>
          </cell>
        </row>
        <row r="309">
          <cell r="G309">
            <v>19.496734821226635</v>
          </cell>
        </row>
        <row r="310">
          <cell r="G310">
            <v>19.563217586309992</v>
          </cell>
        </row>
        <row r="311">
          <cell r="G311">
            <v>19.567066530330887</v>
          </cell>
        </row>
        <row r="312">
          <cell r="G312">
            <v>19.559404375038763</v>
          </cell>
        </row>
        <row r="313">
          <cell r="G313">
            <v>19.618295865762303</v>
          </cell>
        </row>
        <row r="314">
          <cell r="G314">
            <v>19.7192729737487</v>
          </cell>
        </row>
        <row r="315">
          <cell r="G315">
            <v>19.726537855447457</v>
          </cell>
        </row>
        <row r="316">
          <cell r="G316">
            <v>19.658595640031194</v>
          </cell>
        </row>
        <row r="317">
          <cell r="G317">
            <v>19.46882676915031</v>
          </cell>
        </row>
        <row r="318">
          <cell r="G318">
            <v>19.377338297309358</v>
          </cell>
        </row>
        <row r="319">
          <cell r="G319">
            <v>19.327878912410096</v>
          </cell>
        </row>
        <row r="320">
          <cell r="G320">
            <v>19.397407304876833</v>
          </cell>
        </row>
        <row r="321">
          <cell r="G321">
            <v>19.467482475300013</v>
          </cell>
        </row>
        <row r="322">
          <cell r="G322">
            <v>19.527351091377863</v>
          </cell>
        </row>
        <row r="323">
          <cell r="G323">
            <v>19.58580276210581</v>
          </cell>
        </row>
        <row r="324">
          <cell r="G324">
            <v>19.640714928917575</v>
          </cell>
        </row>
        <row r="325">
          <cell r="G325">
            <v>19.697177927782096</v>
          </cell>
        </row>
        <row r="326">
          <cell r="G326">
            <v>19.977909397016592</v>
          </cell>
        </row>
        <row r="327">
          <cell r="G327">
            <v>20.175453775982685</v>
          </cell>
        </row>
        <row r="328">
          <cell r="G328">
            <v>20.344456891916533</v>
          </cell>
        </row>
        <row r="329">
          <cell r="G329">
            <v>20.297135206974044</v>
          </cell>
        </row>
        <row r="330">
          <cell r="G330">
            <v>20.262190283412206</v>
          </cell>
        </row>
        <row r="331">
          <cell r="G331">
            <v>20.27087542540855</v>
          </cell>
        </row>
        <row r="332">
          <cell r="G332">
            <v>20.205270005919292</v>
          </cell>
        </row>
        <row r="333">
          <cell r="G333">
            <v>20.26936302869723</v>
          </cell>
        </row>
        <row r="334">
          <cell r="G334">
            <v>20.187047770165872</v>
          </cell>
        </row>
        <row r="335">
          <cell r="G335">
            <v>20.202382630963182</v>
          </cell>
        </row>
        <row r="336">
          <cell r="G336">
            <v>20.108128556558203</v>
          </cell>
        </row>
        <row r="337">
          <cell r="G337">
            <v>20.2166814204598</v>
          </cell>
        </row>
        <row r="338">
          <cell r="G338">
            <v>20.283337198423812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State Data"/>
      <sheetName val=" 3Mon Ave"/>
      <sheetName val="% Change"/>
      <sheetName val="Charts"/>
      <sheetName val="Annual Data"/>
      <sheetName val="City Data"/>
      <sheetName val="City Data (Annual)"/>
      <sheetName val="D. Monthly Housing Pull"/>
      <sheetName val="D. % Chg 3MA Chart"/>
      <sheetName val="D. Annual Housing Pull"/>
      <sheetName val="Chart data"/>
      <sheetName val="Ch. MN &amp; WI"/>
      <sheetName val="Ch. MT, ND &amp; SD"/>
    </sheetNames>
    <sheetDataSet>
      <sheetData sheetId="2">
        <row r="3">
          <cell r="H3" t="str">
            <v>Ninth District</v>
          </cell>
        </row>
        <row r="5">
          <cell r="H5">
            <v>3456.6666666666665</v>
          </cell>
        </row>
        <row r="6">
          <cell r="H6">
            <v>2657.3333333333335</v>
          </cell>
        </row>
        <row r="7">
          <cell r="H7">
            <v>2821.6666666666665</v>
          </cell>
        </row>
        <row r="8">
          <cell r="H8">
            <v>3827.3333333333335</v>
          </cell>
        </row>
        <row r="9">
          <cell r="H9">
            <v>5294.666666666667</v>
          </cell>
        </row>
        <row r="10">
          <cell r="H10">
            <v>6108.666666666667</v>
          </cell>
        </row>
        <row r="11">
          <cell r="H11">
            <v>6148</v>
          </cell>
        </row>
        <row r="12">
          <cell r="H12">
            <v>6045</v>
          </cell>
        </row>
        <row r="13">
          <cell r="H13">
            <v>5646.666666666667</v>
          </cell>
        </row>
        <row r="14">
          <cell r="H14">
            <v>5874</v>
          </cell>
        </row>
        <row r="15">
          <cell r="H15">
            <v>5063</v>
          </cell>
        </row>
        <row r="16">
          <cell r="H16">
            <v>4437</v>
          </cell>
        </row>
        <row r="17">
          <cell r="H17">
            <v>4110</v>
          </cell>
        </row>
        <row r="18">
          <cell r="H18">
            <v>3652</v>
          </cell>
        </row>
        <row r="19">
          <cell r="H19">
            <v>3907</v>
          </cell>
        </row>
        <row r="20">
          <cell r="H20">
            <v>3939.3333333333335</v>
          </cell>
        </row>
        <row r="21">
          <cell r="H21">
            <v>5047.333333333333</v>
          </cell>
        </row>
        <row r="22">
          <cell r="H22">
            <v>5386.333333333333</v>
          </cell>
        </row>
        <row r="23">
          <cell r="H23">
            <v>5383</v>
          </cell>
        </row>
        <row r="24">
          <cell r="H24">
            <v>5033.666666666667</v>
          </cell>
        </row>
        <row r="25">
          <cell r="H25">
            <v>4934.333333333333</v>
          </cell>
        </row>
        <row r="26">
          <cell r="H26">
            <v>4937.333333333333</v>
          </cell>
        </row>
        <row r="27">
          <cell r="H27">
            <v>4561</v>
          </cell>
        </row>
        <row r="28">
          <cell r="H28">
            <v>3737.3333333333335</v>
          </cell>
        </row>
        <row r="29">
          <cell r="H29">
            <v>2688</v>
          </cell>
        </row>
        <row r="30">
          <cell r="H30">
            <v>2151</v>
          </cell>
        </row>
        <row r="31">
          <cell r="H31">
            <v>2541</v>
          </cell>
        </row>
        <row r="32">
          <cell r="H32">
            <v>3677.3333333333335</v>
          </cell>
        </row>
        <row r="33">
          <cell r="H33">
            <v>5016</v>
          </cell>
        </row>
        <row r="34">
          <cell r="H34">
            <v>5696</v>
          </cell>
        </row>
        <row r="35">
          <cell r="H35">
            <v>5669.666666666667</v>
          </cell>
        </row>
        <row r="36">
          <cell r="H36">
            <v>5250</v>
          </cell>
        </row>
        <row r="37">
          <cell r="H37">
            <v>5093.333333333333</v>
          </cell>
        </row>
        <row r="38">
          <cell r="H38">
            <v>5274</v>
          </cell>
        </row>
        <row r="39">
          <cell r="H39">
            <v>4867.666666666667</v>
          </cell>
        </row>
        <row r="40">
          <cell r="H40">
            <v>4348.333333333333</v>
          </cell>
        </row>
        <row r="41">
          <cell r="H41">
            <v>3264.3333333333335</v>
          </cell>
        </row>
        <row r="42">
          <cell r="H42">
            <v>3098.3333333333335</v>
          </cell>
        </row>
        <row r="43">
          <cell r="H43">
            <v>3722</v>
          </cell>
        </row>
        <row r="44">
          <cell r="H44">
            <v>5080.666666666667</v>
          </cell>
        </row>
        <row r="45">
          <cell r="H45">
            <v>6182</v>
          </cell>
        </row>
        <row r="46">
          <cell r="H46">
            <v>6671.333333333333</v>
          </cell>
        </row>
        <row r="47">
          <cell r="H47">
            <v>6548.666666666667</v>
          </cell>
        </row>
        <row r="48">
          <cell r="H48">
            <v>6297</v>
          </cell>
        </row>
        <row r="49">
          <cell r="H49">
            <v>6011.666666666667</v>
          </cell>
        </row>
        <row r="50">
          <cell r="H50">
            <v>5966</v>
          </cell>
        </row>
        <row r="51">
          <cell r="H51">
            <v>5635</v>
          </cell>
        </row>
        <row r="52">
          <cell r="H52">
            <v>5012</v>
          </cell>
        </row>
        <row r="53">
          <cell r="H53">
            <v>3717.6666666666665</v>
          </cell>
        </row>
        <row r="54">
          <cell r="H54">
            <v>3148.6666666666665</v>
          </cell>
        </row>
        <row r="55">
          <cell r="H55">
            <v>3534.3333333333335</v>
          </cell>
        </row>
        <row r="56">
          <cell r="H56">
            <v>4888.666666666667</v>
          </cell>
        </row>
        <row r="57">
          <cell r="H57">
            <v>6183.333333333333</v>
          </cell>
        </row>
        <row r="58">
          <cell r="H58">
            <v>6899</v>
          </cell>
        </row>
        <row r="59">
          <cell r="H59">
            <v>6838.666666666667</v>
          </cell>
        </row>
        <row r="60">
          <cell r="H60">
            <v>6843.666666666667</v>
          </cell>
        </row>
        <row r="61">
          <cell r="H61">
            <v>6705.666666666667</v>
          </cell>
        </row>
        <row r="62">
          <cell r="H62">
            <v>7045</v>
          </cell>
        </row>
        <row r="63">
          <cell r="H63">
            <v>6574</v>
          </cell>
        </row>
        <row r="64">
          <cell r="H64">
            <v>5546</v>
          </cell>
        </row>
        <row r="65">
          <cell r="H65">
            <v>3855.6666666666665</v>
          </cell>
        </row>
        <row r="66">
          <cell r="H66">
            <v>2871</v>
          </cell>
        </row>
        <row r="67">
          <cell r="H67">
            <v>3496.3333333333335</v>
          </cell>
        </row>
        <row r="68">
          <cell r="H68">
            <v>5073.333333333333</v>
          </cell>
        </row>
        <row r="69">
          <cell r="H69">
            <v>7036.666666666667</v>
          </cell>
        </row>
        <row r="70">
          <cell r="H70">
            <v>7702</v>
          </cell>
        </row>
        <row r="71">
          <cell r="H71">
            <v>7690.333333333333</v>
          </cell>
        </row>
        <row r="72">
          <cell r="H72">
            <v>7130.333333333333</v>
          </cell>
        </row>
        <row r="73">
          <cell r="H73">
            <v>6893.666666666667</v>
          </cell>
        </row>
        <row r="74">
          <cell r="H74">
            <v>7381.666666666667</v>
          </cell>
        </row>
        <row r="75">
          <cell r="H75">
            <v>6872.666666666667</v>
          </cell>
        </row>
        <row r="76">
          <cell r="H76">
            <v>6031.333333333333</v>
          </cell>
        </row>
        <row r="77">
          <cell r="H77">
            <v>4001</v>
          </cell>
        </row>
        <row r="78">
          <cell r="H78">
            <v>3218.3333333333335</v>
          </cell>
        </row>
        <row r="79">
          <cell r="H79">
            <v>3327</v>
          </cell>
        </row>
        <row r="80">
          <cell r="H80">
            <v>4587.333333333333</v>
          </cell>
        </row>
        <row r="81">
          <cell r="H81">
            <v>6059</v>
          </cell>
        </row>
        <row r="82">
          <cell r="H82">
            <v>6861.333333333333</v>
          </cell>
        </row>
        <row r="83">
          <cell r="H83">
            <v>7072</v>
          </cell>
        </row>
        <row r="84">
          <cell r="H84">
            <v>7284.666666666667</v>
          </cell>
        </row>
        <row r="85">
          <cell r="H85">
            <v>7007</v>
          </cell>
        </row>
        <row r="86">
          <cell r="H86">
            <v>7345</v>
          </cell>
        </row>
        <row r="87">
          <cell r="H87">
            <v>6533</v>
          </cell>
        </row>
        <row r="88">
          <cell r="H88">
            <v>5621.333333333333</v>
          </cell>
        </row>
        <row r="89">
          <cell r="H89">
            <v>3805.6666666666665</v>
          </cell>
        </row>
        <row r="90">
          <cell r="H90">
            <v>2910.6666666666665</v>
          </cell>
        </row>
        <row r="91">
          <cell r="H91">
            <v>3355</v>
          </cell>
        </row>
        <row r="92">
          <cell r="H92">
            <v>5164</v>
          </cell>
        </row>
        <row r="93">
          <cell r="H93">
            <v>6781.333333333333</v>
          </cell>
        </row>
        <row r="94">
          <cell r="H94">
            <v>7406.666666666667</v>
          </cell>
        </row>
        <row r="95">
          <cell r="H95">
            <v>7926</v>
          </cell>
        </row>
        <row r="96">
          <cell r="H96">
            <v>7627.666666666667</v>
          </cell>
        </row>
        <row r="97">
          <cell r="H97">
            <v>7319.666666666667</v>
          </cell>
        </row>
        <row r="98">
          <cell r="H98">
            <v>6570.666666666667</v>
          </cell>
        </row>
        <row r="99">
          <cell r="H99">
            <v>5922</v>
          </cell>
        </row>
        <row r="100">
          <cell r="H100">
            <v>5135.666666666667</v>
          </cell>
        </row>
        <row r="101">
          <cell r="H101">
            <v>3456.3333333333335</v>
          </cell>
        </row>
        <row r="102">
          <cell r="H102">
            <v>2847.6666666666665</v>
          </cell>
        </row>
        <row r="103">
          <cell r="H103">
            <v>3195.6666666666665</v>
          </cell>
        </row>
        <row r="104">
          <cell r="H104">
            <v>4806.666666666667</v>
          </cell>
        </row>
        <row r="105">
          <cell r="H105">
            <v>5986.666666666667</v>
          </cell>
        </row>
        <row r="106">
          <cell r="H106">
            <v>6595.333333333333</v>
          </cell>
        </row>
        <row r="107">
          <cell r="H107">
            <v>6276.666666666667</v>
          </cell>
        </row>
        <row r="108">
          <cell r="H108">
            <v>5905</v>
          </cell>
        </row>
        <row r="109">
          <cell r="H109">
            <v>6067</v>
          </cell>
        </row>
        <row r="110">
          <cell r="H110">
            <v>6380.666666666667</v>
          </cell>
        </row>
        <row r="111">
          <cell r="H111">
            <v>6213.666666666667</v>
          </cell>
        </row>
        <row r="112">
          <cell r="H112">
            <v>5421.666666666667</v>
          </cell>
        </row>
        <row r="113">
          <cell r="H113">
            <v>3980.6666666666665</v>
          </cell>
        </row>
        <row r="114">
          <cell r="H114">
            <v>3481</v>
          </cell>
        </row>
        <row r="115">
          <cell r="H115">
            <v>3634.6666666666665</v>
          </cell>
        </row>
        <row r="116">
          <cell r="H116">
            <v>5184.333333333333</v>
          </cell>
        </row>
        <row r="117">
          <cell r="H117">
            <v>6373.666666666667</v>
          </cell>
        </row>
        <row r="118">
          <cell r="H118">
            <v>7211</v>
          </cell>
        </row>
        <row r="119">
          <cell r="H119">
            <v>7114</v>
          </cell>
        </row>
        <row r="120">
          <cell r="H120">
            <v>6949</v>
          </cell>
        </row>
        <row r="121">
          <cell r="H121">
            <v>6765</v>
          </cell>
        </row>
        <row r="122">
          <cell r="H122">
            <v>7036.666666666667</v>
          </cell>
        </row>
        <row r="123">
          <cell r="H123">
            <v>6897</v>
          </cell>
        </row>
        <row r="124">
          <cell r="H124">
            <v>6446</v>
          </cell>
        </row>
        <row r="125">
          <cell r="H125">
            <v>4749</v>
          </cell>
        </row>
        <row r="126">
          <cell r="H126">
            <v>3952.3333333333335</v>
          </cell>
        </row>
        <row r="127">
          <cell r="H127">
            <v>4233.666666666667</v>
          </cell>
        </row>
        <row r="128">
          <cell r="H128">
            <v>6075</v>
          </cell>
        </row>
        <row r="129">
          <cell r="H129">
            <v>7243.333333333333</v>
          </cell>
        </row>
        <row r="130">
          <cell r="H130">
            <v>7677.333333333333</v>
          </cell>
        </row>
        <row r="131">
          <cell r="H131">
            <v>7135.333333333333</v>
          </cell>
        </row>
        <row r="132">
          <cell r="H132">
            <v>7412</v>
          </cell>
        </row>
        <row r="133">
          <cell r="H133">
            <v>7238.333333333333</v>
          </cell>
        </row>
        <row r="134">
          <cell r="H134">
            <v>7342</v>
          </cell>
        </row>
        <row r="135">
          <cell r="H135">
            <v>6681.333333333333</v>
          </cell>
        </row>
        <row r="136">
          <cell r="H136">
            <v>5834.666666666667</v>
          </cell>
        </row>
        <row r="137">
          <cell r="H137">
            <v>4630</v>
          </cell>
        </row>
        <row r="138">
          <cell r="H138">
            <v>4095</v>
          </cell>
        </row>
        <row r="139">
          <cell r="H139">
            <v>4998.333333333333</v>
          </cell>
        </row>
        <row r="140">
          <cell r="H140">
            <v>6408.333333333333</v>
          </cell>
        </row>
        <row r="141">
          <cell r="H141">
            <v>7319.333333333333</v>
          </cell>
        </row>
        <row r="142">
          <cell r="H142">
            <v>7216</v>
          </cell>
        </row>
        <row r="143">
          <cell r="H143">
            <v>6716.666666666667</v>
          </cell>
        </row>
        <row r="144">
          <cell r="H144">
            <v>6707.666666666667</v>
          </cell>
        </row>
        <row r="145">
          <cell r="H145">
            <v>6667</v>
          </cell>
        </row>
        <row r="146">
          <cell r="H146">
            <v>7320.666666666667</v>
          </cell>
        </row>
        <row r="147">
          <cell r="H147">
            <v>6826.666666666667</v>
          </cell>
        </row>
        <row r="148">
          <cell r="H148">
            <v>5694</v>
          </cell>
        </row>
        <row r="149">
          <cell r="H149">
            <v>4151</v>
          </cell>
        </row>
        <row r="150">
          <cell r="H150">
            <v>3513</v>
          </cell>
        </row>
        <row r="151">
          <cell r="H151">
            <v>4202.666666666667</v>
          </cell>
        </row>
        <row r="152">
          <cell r="H152">
            <v>5452.666666666667</v>
          </cell>
        </row>
        <row r="153">
          <cell r="H153">
            <v>6923</v>
          </cell>
        </row>
        <row r="154">
          <cell r="H154">
            <v>7594.666666666667</v>
          </cell>
        </row>
        <row r="155">
          <cell r="H155">
            <v>7747</v>
          </cell>
        </row>
        <row r="156">
          <cell r="H156">
            <v>7436</v>
          </cell>
        </row>
        <row r="157">
          <cell r="H157">
            <v>7455.333333333333</v>
          </cell>
        </row>
        <row r="158">
          <cell r="H158">
            <v>7485.666666666667</v>
          </cell>
        </row>
        <row r="159">
          <cell r="H159">
            <v>7409.333333333333</v>
          </cell>
        </row>
        <row r="160">
          <cell r="H160">
            <v>6343</v>
          </cell>
        </row>
        <row r="161">
          <cell r="H161">
            <v>5232</v>
          </cell>
        </row>
        <row r="162">
          <cell r="H162">
            <v>4488.333333333333</v>
          </cell>
        </row>
        <row r="163">
          <cell r="H163">
            <v>4805</v>
          </cell>
        </row>
        <row r="164">
          <cell r="H164">
            <v>6283.666666666667</v>
          </cell>
        </row>
        <row r="165">
          <cell r="H165">
            <v>7565.666666666667</v>
          </cell>
        </row>
        <row r="166">
          <cell r="H166">
            <v>8411</v>
          </cell>
        </row>
        <row r="167">
          <cell r="H167">
            <v>8344.333333333334</v>
          </cell>
        </row>
        <row r="168">
          <cell r="H168">
            <v>8231.666666666666</v>
          </cell>
        </row>
        <row r="169">
          <cell r="H169">
            <v>8275</v>
          </cell>
        </row>
        <row r="170">
          <cell r="H170">
            <v>8612.666666666666</v>
          </cell>
        </row>
        <row r="171">
          <cell r="H171">
            <v>7814.666666666667</v>
          </cell>
        </row>
        <row r="172">
          <cell r="H172">
            <v>7256</v>
          </cell>
        </row>
        <row r="173">
          <cell r="H173">
            <v>5659.666666666667</v>
          </cell>
        </row>
        <row r="174">
          <cell r="H174">
            <v>5178.333333333333</v>
          </cell>
        </row>
        <row r="175">
          <cell r="H175">
            <v>4972</v>
          </cell>
        </row>
        <row r="176">
          <cell r="H176">
            <v>6467.333333333333</v>
          </cell>
        </row>
        <row r="177">
          <cell r="H177">
            <v>7983.333333333333</v>
          </cell>
        </row>
        <row r="178">
          <cell r="H178">
            <v>9064</v>
          </cell>
        </row>
        <row r="179">
          <cell r="H179">
            <v>8971.333333333334</v>
          </cell>
        </row>
        <row r="180">
          <cell r="H180">
            <v>8784.333333333334</v>
          </cell>
        </row>
        <row r="181">
          <cell r="H181">
            <v>8867.666666666666</v>
          </cell>
        </row>
        <row r="182">
          <cell r="H182">
            <v>9025</v>
          </cell>
        </row>
        <row r="183">
          <cell r="H183">
            <v>8541.333333333334</v>
          </cell>
        </row>
        <row r="184">
          <cell r="H184">
            <v>7634</v>
          </cell>
        </row>
        <row r="185">
          <cell r="H185">
            <v>5875</v>
          </cell>
        </row>
        <row r="186">
          <cell r="H186">
            <v>4960.333333333333</v>
          </cell>
        </row>
        <row r="187">
          <cell r="H187">
            <v>4965.666666666667</v>
          </cell>
        </row>
        <row r="188">
          <cell r="H188">
            <v>6852</v>
          </cell>
        </row>
        <row r="189">
          <cell r="H189">
            <v>8403.666666666666</v>
          </cell>
        </row>
        <row r="190">
          <cell r="H190">
            <v>9295.666666666666</v>
          </cell>
        </row>
        <row r="191">
          <cell r="H191">
            <v>8964.333333333334</v>
          </cell>
        </row>
        <row r="192">
          <cell r="H192">
            <v>8933.333333333334</v>
          </cell>
        </row>
        <row r="193">
          <cell r="H193">
            <v>8870.666666666666</v>
          </cell>
        </row>
        <row r="194">
          <cell r="H194">
            <v>8981</v>
          </cell>
        </row>
        <row r="195">
          <cell r="H195">
            <v>8367.333333333334</v>
          </cell>
        </row>
        <row r="196">
          <cell r="H196">
            <v>7435.333333333333</v>
          </cell>
        </row>
        <row r="197">
          <cell r="H197">
            <v>5654</v>
          </cell>
        </row>
        <row r="198">
          <cell r="H198">
            <v>4666.333333333333</v>
          </cell>
        </row>
        <row r="199">
          <cell r="H199">
            <v>4657.666666666667</v>
          </cell>
        </row>
        <row r="200">
          <cell r="H200">
            <v>6361.333333333333</v>
          </cell>
        </row>
        <row r="201">
          <cell r="H201">
            <v>8147.666666666667</v>
          </cell>
        </row>
        <row r="202">
          <cell r="H202">
            <v>9034</v>
          </cell>
        </row>
        <row r="203">
          <cell r="H203">
            <v>8796.333333333334</v>
          </cell>
        </row>
        <row r="204">
          <cell r="H204">
            <v>8413.333333333334</v>
          </cell>
        </row>
        <row r="205">
          <cell r="H205">
            <v>8319.666666666666</v>
          </cell>
        </row>
        <row r="206">
          <cell r="H206">
            <v>8637</v>
          </cell>
        </row>
        <row r="207">
          <cell r="H207">
            <v>8305.666666666666</v>
          </cell>
        </row>
        <row r="208">
          <cell r="H208">
            <v>6955.333333333333</v>
          </cell>
        </row>
        <row r="209">
          <cell r="H209">
            <v>5425.666666666667</v>
          </cell>
        </row>
        <row r="210">
          <cell r="H210">
            <v>4430.666666666667</v>
          </cell>
        </row>
        <row r="211">
          <cell r="H211">
            <v>4936.333333333333</v>
          </cell>
        </row>
        <row r="212">
          <cell r="H212">
            <v>5596.333333333333</v>
          </cell>
        </row>
        <row r="213">
          <cell r="H213">
            <v>6815</v>
          </cell>
        </row>
        <row r="214">
          <cell r="H214">
            <v>7271.666666666667</v>
          </cell>
        </row>
        <row r="215">
          <cell r="H215">
            <v>7170</v>
          </cell>
        </row>
        <row r="216">
          <cell r="H216">
            <v>6676.333333333333</v>
          </cell>
        </row>
        <row r="217">
          <cell r="H217">
            <v>6110.333333333333</v>
          </cell>
        </row>
        <row r="218">
          <cell r="H218">
            <v>6058</v>
          </cell>
        </row>
        <row r="219">
          <cell r="H219">
            <v>5449.333333333333</v>
          </cell>
        </row>
        <row r="220">
          <cell r="H220">
            <v>4704.333333333333</v>
          </cell>
        </row>
        <row r="221">
          <cell r="H221">
            <v>3661.6666666666665</v>
          </cell>
        </row>
        <row r="222">
          <cell r="H222">
            <v>2961</v>
          </cell>
        </row>
        <row r="223">
          <cell r="H223">
            <v>3108.6666666666665</v>
          </cell>
        </row>
        <row r="224">
          <cell r="H224">
            <v>3925.6666666666665</v>
          </cell>
        </row>
        <row r="225">
          <cell r="H225">
            <v>5331.333333333333</v>
          </cell>
        </row>
        <row r="226">
          <cell r="H226">
            <v>5684</v>
          </cell>
        </row>
        <row r="227">
          <cell r="H227">
            <v>5772</v>
          </cell>
        </row>
        <row r="228">
          <cell r="H228">
            <v>5155.666666666667</v>
          </cell>
        </row>
        <row r="229">
          <cell r="H229">
            <v>4922.333333333333</v>
          </cell>
        </row>
        <row r="230">
          <cell r="H230">
            <v>4642.333333333333</v>
          </cell>
        </row>
        <row r="231">
          <cell r="H231">
            <v>4217.333333333333</v>
          </cell>
        </row>
        <row r="232">
          <cell r="H232">
            <v>3396.6666666666665</v>
          </cell>
        </row>
        <row r="233">
          <cell r="H233">
            <v>2356</v>
          </cell>
        </row>
        <row r="234">
          <cell r="H234">
            <v>1770.6666666666667</v>
          </cell>
        </row>
        <row r="235">
          <cell r="H235">
            <v>1938</v>
          </cell>
        </row>
        <row r="236">
          <cell r="H236">
            <v>2745.6666666666665</v>
          </cell>
        </row>
        <row r="237">
          <cell r="H237">
            <v>3608</v>
          </cell>
        </row>
        <row r="238">
          <cell r="H238">
            <v>4012.3333333333335</v>
          </cell>
        </row>
        <row r="239">
          <cell r="H239">
            <v>4137.333333333333</v>
          </cell>
        </row>
        <row r="240">
          <cell r="H240">
            <v>3851.6666666666665</v>
          </cell>
        </row>
        <row r="241">
          <cell r="H241">
            <v>3936.3333333333335</v>
          </cell>
        </row>
        <row r="242">
          <cell r="H242">
            <v>3490.3333333333335</v>
          </cell>
        </row>
        <row r="243">
          <cell r="H243">
            <v>2913.6666666666665</v>
          </cell>
        </row>
        <row r="244">
          <cell r="H244">
            <v>1995.3333333333333</v>
          </cell>
        </row>
        <row r="245">
          <cell r="H245">
            <v>1420.3333333333333</v>
          </cell>
        </row>
        <row r="246">
          <cell r="H246">
            <v>1275</v>
          </cell>
        </row>
        <row r="247">
          <cell r="H247">
            <v>1318</v>
          </cell>
        </row>
        <row r="248">
          <cell r="H248">
            <v>1506.6666666666667</v>
          </cell>
        </row>
        <row r="249">
          <cell r="H249">
            <v>2046.3333333333333</v>
          </cell>
        </row>
        <row r="250">
          <cell r="H250">
            <v>2656.3333333333335</v>
          </cell>
        </row>
        <row r="251">
          <cell r="H251">
            <v>3129</v>
          </cell>
        </row>
        <row r="252">
          <cell r="H252">
            <v>3138.3333333333335</v>
          </cell>
        </row>
        <row r="253">
          <cell r="H253">
            <v>3117.3333333333335</v>
          </cell>
        </row>
        <row r="254">
          <cell r="H254">
            <v>2961.3333333333335</v>
          </cell>
        </row>
        <row r="255">
          <cell r="H255">
            <v>2783.3333333333335</v>
          </cell>
        </row>
        <row r="256">
          <cell r="H256">
            <v>2383.3333333333335</v>
          </cell>
        </row>
        <row r="257">
          <cell r="H257">
            <v>1740.3333333333333</v>
          </cell>
        </row>
        <row r="258">
          <cell r="H258">
            <v>1353</v>
          </cell>
        </row>
        <row r="259">
          <cell r="H259">
            <v>1565</v>
          </cell>
        </row>
        <row r="260">
          <cell r="H260">
            <v>2477</v>
          </cell>
        </row>
        <row r="261">
          <cell r="H261">
            <v>3131.3333333333335</v>
          </cell>
        </row>
        <row r="262">
          <cell r="H262">
            <v>3202</v>
          </cell>
        </row>
        <row r="263">
          <cell r="H263">
            <v>2884.3333333333335</v>
          </cell>
        </row>
        <row r="264">
          <cell r="H264">
            <v>2801</v>
          </cell>
        </row>
        <row r="265">
          <cell r="H265">
            <v>2699.6666666666665</v>
          </cell>
        </row>
        <row r="266">
          <cell r="H266">
            <v>2928</v>
          </cell>
        </row>
        <row r="267">
          <cell r="H267">
            <v>2604.6666666666665</v>
          </cell>
        </row>
        <row r="268">
          <cell r="H268">
            <v>2330.3333333333335</v>
          </cell>
        </row>
        <row r="269">
          <cell r="H269">
            <v>1513</v>
          </cell>
        </row>
        <row r="270">
          <cell r="H270">
            <v>1214.3333333333333</v>
          </cell>
        </row>
        <row r="271">
          <cell r="H271">
            <v>1330.3333333333333</v>
          </cell>
        </row>
        <row r="272">
          <cell r="H272">
            <v>1897.6666666666667</v>
          </cell>
        </row>
        <row r="273">
          <cell r="H273">
            <v>2596</v>
          </cell>
        </row>
        <row r="274">
          <cell r="H274">
            <v>2982</v>
          </cell>
        </row>
        <row r="275">
          <cell r="H275">
            <v>2960</v>
          </cell>
        </row>
        <row r="276">
          <cell r="H276">
            <v>2977.6666666666665</v>
          </cell>
        </row>
        <row r="277">
          <cell r="H277">
            <v>3012</v>
          </cell>
        </row>
        <row r="278">
          <cell r="H278">
            <v>3202.3333333333335</v>
          </cell>
        </row>
        <row r="279">
          <cell r="H279">
            <v>2849.3333333333335</v>
          </cell>
        </row>
        <row r="280">
          <cell r="H280">
            <v>2339.6666666666665</v>
          </cell>
        </row>
        <row r="281">
          <cell r="H281">
            <v>1723</v>
          </cell>
        </row>
        <row r="282">
          <cell r="H282">
            <v>1630</v>
          </cell>
        </row>
        <row r="283">
          <cell r="H283">
            <v>2053.3333333333335</v>
          </cell>
        </row>
        <row r="284">
          <cell r="H284">
            <v>2797.6666666666665</v>
          </cell>
        </row>
        <row r="285">
          <cell r="H285">
            <v>3375.6666666666665</v>
          </cell>
        </row>
        <row r="286">
          <cell r="H286">
            <v>3513</v>
          </cell>
        </row>
        <row r="287">
          <cell r="H287">
            <v>3532</v>
          </cell>
        </row>
        <row r="288">
          <cell r="H288">
            <v>3714.6666666666665</v>
          </cell>
        </row>
        <row r="289">
          <cell r="H289">
            <v>4137.666666666667</v>
          </cell>
        </row>
        <row r="290">
          <cell r="H290">
            <v>4720.666666666667</v>
          </cell>
        </row>
        <row r="291">
          <cell r="H291">
            <v>4490.333333333333</v>
          </cell>
        </row>
        <row r="292">
          <cell r="H292">
            <v>4048.6666666666665</v>
          </cell>
        </row>
        <row r="293">
          <cell r="H293">
            <v>2794.3333333333335</v>
          </cell>
        </row>
        <row r="294">
          <cell r="H294">
            <v>2251.6666666666665</v>
          </cell>
        </row>
        <row r="295">
          <cell r="H295">
            <v>2278.3333333333335</v>
          </cell>
        </row>
        <row r="296">
          <cell r="H296">
            <v>3359</v>
          </cell>
        </row>
        <row r="297">
          <cell r="H297">
            <v>4430</v>
          </cell>
        </row>
        <row r="298">
          <cell r="H298">
            <v>4724.666666666667</v>
          </cell>
        </row>
        <row r="299">
          <cell r="H299">
            <v>4959</v>
          </cell>
        </row>
        <row r="300">
          <cell r="H300">
            <v>5132</v>
          </cell>
        </row>
        <row r="301">
          <cell r="H301">
            <v>5445.333333333333</v>
          </cell>
        </row>
        <row r="302">
          <cell r="H302">
            <v>5343.333333333333</v>
          </cell>
        </row>
        <row r="303">
          <cell r="H303">
            <v>4785</v>
          </cell>
        </row>
        <row r="304">
          <cell r="H304">
            <v>3958.3333333333335</v>
          </cell>
        </row>
        <row r="305">
          <cell r="H305">
            <v>2780</v>
          </cell>
        </row>
        <row r="306">
          <cell r="H306">
            <v>2081.6666666666665</v>
          </cell>
        </row>
        <row r="307">
          <cell r="H307">
            <v>2485</v>
          </cell>
        </row>
        <row r="308">
          <cell r="H308">
            <v>3400.3333333333335</v>
          </cell>
        </row>
        <row r="309">
          <cell r="H309">
            <v>4690</v>
          </cell>
        </row>
        <row r="310">
          <cell r="H310">
            <v>5357.333333333333</v>
          </cell>
        </row>
        <row r="311">
          <cell r="H311">
            <v>5810.333333333333</v>
          </cell>
        </row>
        <row r="312">
          <cell r="H312">
            <v>5550.333333333333</v>
          </cell>
        </row>
        <row r="313">
          <cell r="H313">
            <v>5389.333333333333</v>
          </cell>
        </row>
        <row r="314">
          <cell r="H314">
            <v>5387.666666666667</v>
          </cell>
        </row>
        <row r="315">
          <cell r="H315">
            <v>4570.333333333333</v>
          </cell>
        </row>
        <row r="316">
          <cell r="H316">
            <v>3931</v>
          </cell>
        </row>
        <row r="317">
          <cell r="H317">
            <v>2762.3333333333335</v>
          </cell>
        </row>
        <row r="318">
          <cell r="H318">
            <v>2668.6666666666665</v>
          </cell>
        </row>
        <row r="319">
          <cell r="H319">
            <v>2740</v>
          </cell>
        </row>
        <row r="320">
          <cell r="H320">
            <v>3293.6666666666665</v>
          </cell>
        </row>
        <row r="321">
          <cell r="H321">
            <v>4457.666666666667</v>
          </cell>
        </row>
        <row r="322">
          <cell r="H322">
            <v>5025.333333333333</v>
          </cell>
        </row>
        <row r="323">
          <cell r="H323">
            <v>5652</v>
          </cell>
        </row>
        <row r="324">
          <cell r="H324">
            <v>5301.666666666667</v>
          </cell>
        </row>
        <row r="325">
          <cell r="H325">
            <v>5319.666666666667</v>
          </cell>
        </row>
        <row r="326">
          <cell r="H326">
            <v>5262.666666666667</v>
          </cell>
        </row>
        <row r="327">
          <cell r="H327">
            <v>5000.666666666667</v>
          </cell>
        </row>
        <row r="328">
          <cell r="H328">
            <v>3959</v>
          </cell>
        </row>
        <row r="329">
          <cell r="H329">
            <v>2847.6666666666665</v>
          </cell>
        </row>
        <row r="330">
          <cell r="H330">
            <v>2472.6666666666665</v>
          </cell>
        </row>
        <row r="331">
          <cell r="H331">
            <v>2871</v>
          </cell>
        </row>
        <row r="332">
          <cell r="H332">
            <v>3696.3333333333335</v>
          </cell>
        </row>
        <row r="333">
          <cell r="H333">
            <v>4679</v>
          </cell>
        </row>
        <row r="334">
          <cell r="H334">
            <v>5326.333333333333</v>
          </cell>
        </row>
        <row r="335">
          <cell r="H335">
            <v>5237</v>
          </cell>
        </row>
        <row r="336">
          <cell r="H336">
            <v>5367.333333333333</v>
          </cell>
        </row>
        <row r="337">
          <cell r="H337">
            <v>5540</v>
          </cell>
        </row>
        <row r="338">
          <cell r="H338">
            <v>5966.666666666667</v>
          </cell>
        </row>
        <row r="339">
          <cell r="H339">
            <v>5433</v>
          </cell>
        </row>
        <row r="340">
          <cell r="H340">
            <v>4620.666666666667</v>
          </cell>
        </row>
        <row r="341">
          <cell r="H341">
            <v>3572.6666666666665</v>
          </cell>
        </row>
        <row r="342">
          <cell r="H342">
            <v>3146.6666666666665</v>
          </cell>
        </row>
        <row r="343">
          <cell r="H343">
            <v>3621.6666666666665</v>
          </cell>
        </row>
        <row r="344">
          <cell r="H344">
            <v>4389</v>
          </cell>
        </row>
        <row r="345">
          <cell r="H345">
            <v>5174.666666666667</v>
          </cell>
        </row>
        <row r="346">
          <cell r="H346">
            <v>5560.666666666667</v>
          </cell>
        </row>
        <row r="347">
          <cell r="H347">
            <v>5354</v>
          </cell>
        </row>
        <row r="348">
          <cell r="H348">
            <v>5126.333333333333</v>
          </cell>
        </row>
        <row r="349">
          <cell r="H349">
            <v>4991</v>
          </cell>
        </row>
        <row r="350">
          <cell r="H350">
            <v>5499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Chart"/>
      <sheetName val="Companies"/>
      <sheetName val="D. Prices"/>
      <sheetName val="D. Cap"/>
      <sheetName val="D. CMV"/>
      <sheetName val="D. S&amp;P"/>
      <sheetName val="Index"/>
      <sheetName val="Quote Input"/>
    </sheetNames>
    <sheetDataSet>
      <sheetData sheetId="7">
        <row r="1">
          <cell r="B1">
            <v>0</v>
          </cell>
        </row>
        <row r="2">
          <cell r="B2">
            <v>43010</v>
          </cell>
        </row>
        <row r="4">
          <cell r="B4">
            <v>0</v>
          </cell>
        </row>
        <row r="5">
          <cell r="B5">
            <v>2</v>
          </cell>
        </row>
        <row r="6">
          <cell r="B6">
            <v>39479</v>
          </cell>
        </row>
        <row r="8">
          <cell r="B8" t="str">
            <v>District Mid-Cap Index</v>
          </cell>
        </row>
        <row r="290">
          <cell r="B290">
            <v>100</v>
          </cell>
        </row>
        <row r="291">
          <cell r="B291">
            <v>98.21509065345265</v>
          </cell>
        </row>
        <row r="292">
          <cell r="B292">
            <v>101.98947861758091</v>
          </cell>
        </row>
        <row r="293">
          <cell r="B293">
            <v>108.31448559497419</v>
          </cell>
        </row>
        <row r="294">
          <cell r="B294">
            <v>107.78935118141753</v>
          </cell>
        </row>
        <row r="295">
          <cell r="B295">
            <v>96.96838845912829</v>
          </cell>
        </row>
        <row r="296">
          <cell r="B296">
            <v>95.49925223408232</v>
          </cell>
        </row>
        <row r="297">
          <cell r="B297">
            <v>100.08871821336606</v>
          </cell>
        </row>
        <row r="298">
          <cell r="B298">
            <v>93.97912837876976</v>
          </cell>
        </row>
        <row r="299">
          <cell r="B299">
            <v>77.67073549623748</v>
          </cell>
        </row>
        <row r="300">
          <cell r="B300">
            <v>65.20607006882605</v>
          </cell>
        </row>
        <row r="301">
          <cell r="B301">
            <v>76.55625522014033</v>
          </cell>
        </row>
        <row r="302">
          <cell r="B302">
            <v>67.9543573162576</v>
          </cell>
        </row>
        <row r="303">
          <cell r="B303">
            <v>58.31557828108627</v>
          </cell>
        </row>
        <row r="304">
          <cell r="B304">
            <v>65.79371758145119</v>
          </cell>
        </row>
        <row r="305">
          <cell r="B305">
            <v>76.14420033807446</v>
          </cell>
        </row>
        <row r="306">
          <cell r="B306">
            <v>79.62897382292692</v>
          </cell>
        </row>
        <row r="307">
          <cell r="B307">
            <v>76.96443899125323</v>
          </cell>
        </row>
        <row r="308">
          <cell r="B308">
            <v>81.6420439286147</v>
          </cell>
        </row>
        <row r="309">
          <cell r="B309">
            <v>81.14522719972197</v>
          </cell>
        </row>
        <row r="310">
          <cell r="B310">
            <v>82.6640872253145</v>
          </cell>
        </row>
        <row r="311">
          <cell r="B311">
            <v>81.31812173839779</v>
          </cell>
        </row>
        <row r="312">
          <cell r="B312">
            <v>85.0401134287174</v>
          </cell>
        </row>
        <row r="313">
          <cell r="B313">
            <v>89.18422003275425</v>
          </cell>
        </row>
        <row r="314">
          <cell r="B314">
            <v>86.54695390707694</v>
          </cell>
        </row>
        <row r="315">
          <cell r="B315">
            <v>88.99354393651363</v>
          </cell>
        </row>
        <row r="316">
          <cell r="B316">
            <v>94.6338905261832</v>
          </cell>
        </row>
        <row r="317">
          <cell r="B317">
            <v>100.75269358351335</v>
          </cell>
        </row>
        <row r="318">
          <cell r="B318">
            <v>91.27841113971276</v>
          </cell>
        </row>
        <row r="319">
          <cell r="B319">
            <v>88.18602846890332</v>
          </cell>
        </row>
        <row r="320">
          <cell r="B320">
            <v>96.02398923595543</v>
          </cell>
        </row>
        <row r="321">
          <cell r="B321">
            <v>92.03173832603898</v>
          </cell>
        </row>
        <row r="322">
          <cell r="B322">
            <v>98.47004184360145</v>
          </cell>
        </row>
        <row r="323">
          <cell r="B323">
            <v>99.08001880162983</v>
          </cell>
        </row>
        <row r="324">
          <cell r="B324">
            <v>103.7608468482127</v>
          </cell>
        </row>
        <row r="325">
          <cell r="B325">
            <v>108.3286129094433</v>
          </cell>
        </row>
        <row r="326">
          <cell r="B326">
            <v>105.98582652323233</v>
          </cell>
        </row>
        <row r="327">
          <cell r="B327">
            <v>106.45716672542977</v>
          </cell>
        </row>
        <row r="328">
          <cell r="B328">
            <v>114.1602859979589</v>
          </cell>
        </row>
        <row r="329">
          <cell r="B329">
            <v>118.37396595070247</v>
          </cell>
        </row>
        <row r="330">
          <cell r="B330">
            <v>113.66077647391295</v>
          </cell>
        </row>
        <row r="331">
          <cell r="B331">
            <v>120.90381310509002</v>
          </cell>
        </row>
        <row r="332">
          <cell r="B332">
            <v>101.98254636354223</v>
          </cell>
        </row>
        <row r="333">
          <cell r="B333">
            <v>100.7593636781142</v>
          </cell>
        </row>
        <row r="334">
          <cell r="B334">
            <v>99.67793584098432</v>
          </cell>
        </row>
        <row r="335">
          <cell r="B335">
            <v>107.06277108996811</v>
          </cell>
        </row>
        <row r="336">
          <cell r="B336">
            <v>112.26312852747739</v>
          </cell>
        </row>
        <row r="337">
          <cell r="B337">
            <v>112.92759343649779</v>
          </cell>
        </row>
        <row r="338">
          <cell r="B338">
            <v>118.60667257865494</v>
          </cell>
        </row>
        <row r="339">
          <cell r="B339">
            <v>123.39067986117416</v>
          </cell>
        </row>
        <row r="340">
          <cell r="B340">
            <v>126.18946272489157</v>
          </cell>
        </row>
        <row r="341">
          <cell r="B341">
            <v>123.0205357173574</v>
          </cell>
        </row>
        <row r="342">
          <cell r="B342">
            <v>115.71760780867268</v>
          </cell>
        </row>
        <row r="343">
          <cell r="B343">
            <v>118.13394729667593</v>
          </cell>
        </row>
        <row r="344">
          <cell r="B344">
            <v>112.96043515773275</v>
          </cell>
        </row>
        <row r="345">
          <cell r="B345">
            <v>117.32816523444276</v>
          </cell>
        </row>
        <row r="346">
          <cell r="B346">
            <v>120.10051131500703</v>
          </cell>
        </row>
        <row r="347">
          <cell r="B347">
            <v>121.24013800864799</v>
          </cell>
        </row>
        <row r="348">
          <cell r="B348">
            <v>129.08258346933104</v>
          </cell>
        </row>
        <row r="349">
          <cell r="B349">
            <v>136.67105612526706</v>
          </cell>
        </row>
        <row r="350">
          <cell r="B350">
            <v>142.39249039808058</v>
          </cell>
        </row>
        <row r="351">
          <cell r="B351">
            <v>141.4252596290631</v>
          </cell>
        </row>
        <row r="352">
          <cell r="B352">
            <v>146.25311418448172</v>
          </cell>
        </row>
        <row r="353">
          <cell r="B353">
            <v>144.73462343338483</v>
          </cell>
        </row>
        <row r="354">
          <cell r="B354">
            <v>149.28241021948864</v>
          </cell>
        </row>
        <row r="355">
          <cell r="B355">
            <v>147.99514793342829</v>
          </cell>
        </row>
        <row r="356">
          <cell r="B356">
            <v>162.11474010618264</v>
          </cell>
        </row>
        <row r="357">
          <cell r="B357">
            <v>154.19489104773268</v>
          </cell>
        </row>
        <row r="358">
          <cell r="B358">
            <v>163.93326173177184</v>
          </cell>
        </row>
        <row r="359">
          <cell r="B359">
            <v>168.79210249952888</v>
          </cell>
        </row>
        <row r="360">
          <cell r="B360">
            <v>169.11756469717213</v>
          </cell>
        </row>
        <row r="361">
          <cell r="B361">
            <v>176.29114883164235</v>
          </cell>
        </row>
        <row r="362">
          <cell r="B362">
            <v>167.62053733618092</v>
          </cell>
        </row>
        <row r="363">
          <cell r="B363">
            <v>172.4445992432132</v>
          </cell>
        </row>
        <row r="364">
          <cell r="B364">
            <v>170.60035796772718</v>
          </cell>
        </row>
        <row r="365">
          <cell r="B365">
            <v>169.34261227202785</v>
          </cell>
        </row>
        <row r="366">
          <cell r="B366">
            <v>169.0522124204972</v>
          </cell>
        </row>
        <row r="367">
          <cell r="B367">
            <v>177.84065923290194</v>
          </cell>
        </row>
        <row r="368">
          <cell r="B368">
            <v>171.83877640002845</v>
          </cell>
        </row>
        <row r="369">
          <cell r="B369">
            <v>178.81390861618598</v>
          </cell>
        </row>
        <row r="370">
          <cell r="B370">
            <v>171.7781405533902</v>
          </cell>
        </row>
        <row r="371">
          <cell r="B371">
            <v>178.88023115749212</v>
          </cell>
        </row>
        <row r="372">
          <cell r="B372">
            <v>179.63128627231433</v>
          </cell>
        </row>
        <row r="373">
          <cell r="B373">
            <v>179.62006056403374</v>
          </cell>
        </row>
        <row r="374">
          <cell r="B374">
            <v>173.3988128423593</v>
          </cell>
        </row>
        <row r="375">
          <cell r="B375">
            <v>179.45940549272981</v>
          </cell>
        </row>
        <row r="376">
          <cell r="B376">
            <v>177.53811347641454</v>
          </cell>
        </row>
        <row r="377">
          <cell r="B377">
            <v>169.45484820016975</v>
          </cell>
        </row>
        <row r="378">
          <cell r="B378">
            <v>186.27063790259763</v>
          </cell>
        </row>
        <row r="379">
          <cell r="B379">
            <v>192.66055678117382</v>
          </cell>
        </row>
        <row r="380">
          <cell r="B380">
            <v>185.91611949840043</v>
          </cell>
        </row>
        <row r="381">
          <cell r="B381">
            <v>156.55645035111178</v>
          </cell>
        </row>
        <row r="382">
          <cell r="B382">
            <v>169.36623673279684</v>
          </cell>
        </row>
        <row r="383">
          <cell r="B383">
            <v>171.33621591799556</v>
          </cell>
        </row>
        <row r="384">
          <cell r="B384">
            <v>168.76523116681943</v>
          </cell>
        </row>
        <row r="385">
          <cell r="B385">
            <v>160.10168526593213</v>
          </cell>
        </row>
        <row r="386">
          <cell r="B386">
            <v>152.08122732374667</v>
          </cell>
        </row>
        <row r="387">
          <cell r="B387">
            <v>161.36413158503916</v>
          </cell>
        </row>
        <row r="388">
          <cell r="B388">
            <v>176.13864212194179</v>
          </cell>
        </row>
        <row r="389">
          <cell r="B389">
            <v>174.11717867877041</v>
          </cell>
        </row>
        <row r="390">
          <cell r="B390">
            <v>178.46089057702298</v>
          </cell>
        </row>
        <row r="391">
          <cell r="B391">
            <v>181.68053791699683</v>
          </cell>
        </row>
        <row r="392">
          <cell r="B392">
            <v>184.6154272289668</v>
          </cell>
        </row>
        <row r="393">
          <cell r="B393">
            <v>183.49039067517177</v>
          </cell>
        </row>
        <row r="394">
          <cell r="B394">
            <v>176.73811485173653</v>
          </cell>
        </row>
        <row r="395">
          <cell r="B395">
            <v>171.7773647149982</v>
          </cell>
        </row>
        <row r="396">
          <cell r="B396">
            <v>185.93440076047344</v>
          </cell>
        </row>
        <row r="397">
          <cell r="B397">
            <v>190.74353361799038</v>
          </cell>
        </row>
        <row r="398">
          <cell r="B398">
            <v>190.90395205130045</v>
          </cell>
        </row>
        <row r="399">
          <cell r="B399">
            <v>197.65027300646142</v>
          </cell>
        </row>
        <row r="400">
          <cell r="B400">
            <v>193.01219863133556</v>
          </cell>
        </row>
        <row r="401">
          <cell r="B401">
            <v>194.03263364026523</v>
          </cell>
        </row>
        <row r="402">
          <cell r="B402">
            <v>194.39535693817064</v>
          </cell>
        </row>
        <row r="403">
          <cell r="B403">
            <v>195.068376647528</v>
          </cell>
        </row>
        <row r="404">
          <cell r="B404">
            <v>181.3448291055614</v>
          </cell>
        </row>
        <row r="405">
          <cell r="B405">
            <v>184.11649087885553</v>
          </cell>
        </row>
        <row r="406">
          <cell r="B406">
            <v>179.1533239047472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Data"/>
      <sheetName val="%Change"/>
      <sheetName val="Income Charts"/>
      <sheetName val="D. PCE"/>
      <sheetName val="D. Personal Income"/>
      <sheetName val="FRED data"/>
    </sheetNames>
    <sheetDataSet>
      <sheetData sheetId="1">
        <row r="3">
          <cell r="P3" t="str">
            <v>NINTH DIST</v>
          </cell>
        </row>
        <row r="4">
          <cell r="P4">
            <v>352069.75769977394</v>
          </cell>
        </row>
        <row r="5">
          <cell r="P5">
            <v>354983.6586642966</v>
          </cell>
        </row>
        <row r="6">
          <cell r="P6">
            <v>354531.5331205098</v>
          </cell>
        </row>
        <row r="7">
          <cell r="P7">
            <v>350752.65123361873</v>
          </cell>
        </row>
        <row r="8">
          <cell r="P8">
            <v>350122.1217340656</v>
          </cell>
        </row>
        <row r="9">
          <cell r="P9">
            <v>353244.3889908336</v>
          </cell>
        </row>
        <row r="10">
          <cell r="P10">
            <v>354796.06927334156</v>
          </cell>
        </row>
        <row r="11">
          <cell r="P11">
            <v>358175.3462096511</v>
          </cell>
        </row>
        <row r="12">
          <cell r="P12">
            <v>366355.91669887555</v>
          </cell>
        </row>
        <row r="13">
          <cell r="P13">
            <v>371267.95913974574</v>
          </cell>
        </row>
        <row r="14">
          <cell r="P14">
            <v>374083.5610452923</v>
          </cell>
        </row>
        <row r="15">
          <cell r="P15">
            <v>376468.5534813132</v>
          </cell>
        </row>
        <row r="16">
          <cell r="P16">
            <v>375422.85900393693</v>
          </cell>
        </row>
        <row r="17">
          <cell r="P17">
            <v>377711.3103486655</v>
          </cell>
        </row>
        <row r="18">
          <cell r="P18">
            <v>378181.2278042339</v>
          </cell>
        </row>
        <row r="19">
          <cell r="P19">
            <v>382444.4881340607</v>
          </cell>
        </row>
        <row r="20">
          <cell r="P20">
            <v>388648.0370150663</v>
          </cell>
        </row>
        <row r="21">
          <cell r="P21">
            <v>393707.8871668097</v>
          </cell>
        </row>
        <row r="22">
          <cell r="P22">
            <v>396801.798214533</v>
          </cell>
        </row>
        <row r="23">
          <cell r="P23">
            <v>401489.2828055199</v>
          </cell>
        </row>
        <row r="24">
          <cell r="P24">
            <v>403043.18505791714</v>
          </cell>
        </row>
        <row r="25">
          <cell r="P25">
            <v>404843.3269923648</v>
          </cell>
        </row>
        <row r="26">
          <cell r="P26">
            <v>407269.0773451281</v>
          </cell>
        </row>
        <row r="27">
          <cell r="P27">
            <v>411135.9695248999</v>
          </cell>
        </row>
        <row r="28">
          <cell r="P28">
            <v>420274.57276963483</v>
          </cell>
        </row>
        <row r="29">
          <cell r="P29">
            <v>426533.85555943963</v>
          </cell>
        </row>
        <row r="30">
          <cell r="P30">
            <v>428771.4219940621</v>
          </cell>
        </row>
        <row r="31">
          <cell r="P31">
            <v>429978.00878544815</v>
          </cell>
        </row>
        <row r="32">
          <cell r="P32">
            <v>432506.4566189554</v>
          </cell>
        </row>
        <row r="33">
          <cell r="P33">
            <v>437029.9117992223</v>
          </cell>
        </row>
        <row r="34">
          <cell r="P34">
            <v>443446.31280614494</v>
          </cell>
        </row>
        <row r="35">
          <cell r="P35">
            <v>450423.8531442846</v>
          </cell>
        </row>
        <row r="36">
          <cell r="P36">
            <v>463839.82218235685</v>
          </cell>
        </row>
        <row r="37">
          <cell r="P37">
            <v>470258.6641962931</v>
          </cell>
        </row>
        <row r="38">
          <cell r="P38">
            <v>474971.5461563449</v>
          </cell>
        </row>
        <row r="39">
          <cell r="P39">
            <v>480774.69231469027</v>
          </cell>
        </row>
        <row r="40">
          <cell r="P40">
            <v>481381.88983182725</v>
          </cell>
        </row>
        <row r="41">
          <cell r="P41">
            <v>483701.038598734</v>
          </cell>
        </row>
        <row r="42">
          <cell r="P42">
            <v>486147.0447310293</v>
          </cell>
        </row>
        <row r="43">
          <cell r="P43">
            <v>495379.06930384383</v>
          </cell>
        </row>
        <row r="44">
          <cell r="P44">
            <v>503539.49512924964</v>
          </cell>
        </row>
        <row r="45">
          <cell r="P45">
            <v>509713.0031660894</v>
          </cell>
        </row>
        <row r="46">
          <cell r="P46">
            <v>513459.921630122</v>
          </cell>
        </row>
        <row r="47">
          <cell r="P47">
            <v>515676.19705090136</v>
          </cell>
        </row>
        <row r="48">
          <cell r="P48">
            <v>522425.8603680662</v>
          </cell>
        </row>
        <row r="49">
          <cell r="P49">
            <v>522398.7580792546</v>
          </cell>
        </row>
        <row r="50">
          <cell r="P50">
            <v>520089.7640940427</v>
          </cell>
        </row>
        <row r="51">
          <cell r="P51">
            <v>524695.934085572</v>
          </cell>
        </row>
        <row r="52">
          <cell r="P52">
            <v>525751.8252485689</v>
          </cell>
        </row>
        <row r="53">
          <cell r="P53">
            <v>526982.4423060592</v>
          </cell>
        </row>
        <row r="54">
          <cell r="P54">
            <v>528040.9894576054</v>
          </cell>
        </row>
        <row r="55">
          <cell r="P55">
            <v>532049.961245985</v>
          </cell>
        </row>
        <row r="56">
          <cell r="P56">
            <v>532395.8327082067</v>
          </cell>
        </row>
        <row r="57">
          <cell r="P57">
            <v>539122.5658478822</v>
          </cell>
        </row>
        <row r="58">
          <cell r="P58">
            <v>542490.6712688991</v>
          </cell>
        </row>
        <row r="59">
          <cell r="P59">
            <v>547181.3118966457</v>
          </cell>
        </row>
        <row r="60">
          <cell r="P60">
            <v>549327.8076513845</v>
          </cell>
        </row>
        <row r="61">
          <cell r="P61">
            <v>552775.8209659923</v>
          </cell>
        </row>
        <row r="62">
          <cell r="P62">
            <v>555631.8606699874</v>
          </cell>
        </row>
        <row r="63">
          <cell r="P63">
            <v>563193.3151974584</v>
          </cell>
        </row>
        <row r="64">
          <cell r="P64">
            <v>555754.7248201313</v>
          </cell>
        </row>
        <row r="65">
          <cell r="P65">
            <v>557821.6659966422</v>
          </cell>
        </row>
        <row r="66">
          <cell r="P66">
            <v>560953.2929492958</v>
          </cell>
        </row>
        <row r="67">
          <cell r="P67">
            <v>560699.1721772348</v>
          </cell>
        </row>
        <row r="68">
          <cell r="P68">
            <v>572424.5872514645</v>
          </cell>
        </row>
        <row r="69">
          <cell r="P69">
            <v>574694.384389883</v>
          </cell>
        </row>
        <row r="70">
          <cell r="P70">
            <v>574631.743085141</v>
          </cell>
        </row>
        <row r="71">
          <cell r="P71">
            <v>582454.8476785283</v>
          </cell>
        </row>
        <row r="72">
          <cell r="P72">
            <v>591382.7422493257</v>
          </cell>
        </row>
        <row r="73">
          <cell r="P73">
            <v>595448.3377876289</v>
          </cell>
        </row>
        <row r="74">
          <cell r="P74">
            <v>595191.9156947042</v>
          </cell>
        </row>
        <row r="75">
          <cell r="P75">
            <v>597933.7362902602</v>
          </cell>
        </row>
        <row r="76">
          <cell r="P76">
            <v>607652.9147734012</v>
          </cell>
        </row>
        <row r="77">
          <cell r="P77">
            <v>614550.5093187059</v>
          </cell>
        </row>
        <row r="78">
          <cell r="P78">
            <v>603796.490299073</v>
          </cell>
        </row>
        <row r="79">
          <cell r="P79">
            <v>604755.8369865156</v>
          </cell>
        </row>
        <row r="80">
          <cell r="P80">
            <v>589988.1060459054</v>
          </cell>
        </row>
        <row r="81">
          <cell r="P81">
            <v>591488.1979895008</v>
          </cell>
        </row>
        <row r="82">
          <cell r="P82">
            <v>587788.9978948969</v>
          </cell>
        </row>
        <row r="83">
          <cell r="P83">
            <v>588564.2932361771</v>
          </cell>
        </row>
        <row r="84">
          <cell r="P84">
            <v>587811.4730911712</v>
          </cell>
        </row>
        <row r="85">
          <cell r="P85">
            <v>596642.9923310585</v>
          </cell>
        </row>
        <row r="86">
          <cell r="P86">
            <v>603540.7675068832</v>
          </cell>
        </row>
        <row r="87">
          <cell r="P87">
            <v>613041.4633680566</v>
          </cell>
        </row>
        <row r="88">
          <cell r="P88">
            <v>624279.2527415488</v>
          </cell>
        </row>
        <row r="89">
          <cell r="P89">
            <v>624272.7512678412</v>
          </cell>
        </row>
        <row r="90">
          <cell r="P90">
            <v>629384.3852206606</v>
          </cell>
        </row>
        <row r="91">
          <cell r="P91">
            <v>628698.6990119668</v>
          </cell>
        </row>
        <row r="92">
          <cell r="P92">
            <v>644847.9177026041</v>
          </cell>
        </row>
        <row r="93">
          <cell r="P93">
            <v>649830.3239656232</v>
          </cell>
        </row>
        <row r="94">
          <cell r="P94">
            <v>648906.5658782664</v>
          </cell>
        </row>
        <row r="95">
          <cell r="P95">
            <v>667445.5314495711</v>
          </cell>
        </row>
        <row r="96">
          <cell r="P96">
            <v>644235.9837910509</v>
          </cell>
        </row>
        <row r="97">
          <cell r="P97">
            <v>648613.3156258102</v>
          </cell>
        </row>
        <row r="98">
          <cell r="P98">
            <v>653012.9396465506</v>
          </cell>
        </row>
        <row r="99">
          <cell r="P99">
            <v>651328.3396637954</v>
          </cell>
        </row>
        <row r="100">
          <cell r="P100">
            <v>656959.7788878458</v>
          </cell>
        </row>
        <row r="101">
          <cell r="P101">
            <v>665933.8587663099</v>
          </cell>
        </row>
        <row r="102">
          <cell r="P102">
            <v>670544.9050975734</v>
          </cell>
        </row>
        <row r="103">
          <cell r="P103">
            <v>680332.4603514224</v>
          </cell>
        </row>
        <row r="104">
          <cell r="P104">
            <v>687783.0492325627</v>
          </cell>
        </row>
        <row r="105">
          <cell r="P105">
            <v>689967.2406811079</v>
          </cell>
        </row>
        <row r="106">
          <cell r="P106">
            <v>691723.7938847132</v>
          </cell>
        </row>
        <row r="107">
          <cell r="P107">
            <v>698625.6136599672</v>
          </cell>
        </row>
        <row r="108">
          <cell r="P108">
            <v>693307.7756323136</v>
          </cell>
        </row>
        <row r="109">
          <cell r="P109">
            <v>697553.0091811315</v>
          </cell>
        </row>
        <row r="110">
          <cell r="P110">
            <v>701201.8769510239</v>
          </cell>
        </row>
        <row r="111">
          <cell r="P111">
            <v>695503.8913031557</v>
          </cell>
        </row>
        <row r="112">
          <cell r="P112">
            <v>701131.3348944278</v>
          </cell>
        </row>
        <row r="113">
          <cell r="P113">
            <v>705233.6584694005</v>
          </cell>
        </row>
        <row r="114">
          <cell r="P114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altor.org/topics/metropolitan-median-area-prices-and-affordability/data" TargetMode="External" /><Relationship Id="rId2" Type="http://schemas.openxmlformats.org/officeDocument/2006/relationships/hyperlink" Target="https://www.mspairport.com/about-msp/statistics/operations-and-passenger-reports.aspx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mspairport.com/about-msp/statistics/operations-and-passenger-reports.aspx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8" sqref="I8:J8"/>
    </sheetView>
  </sheetViews>
  <sheetFormatPr defaultColWidth="9.140625" defaultRowHeight="12.75"/>
  <cols>
    <col min="1" max="1" width="42.28125" style="55" customWidth="1"/>
    <col min="2" max="2" width="13.28125" style="55" bestFit="1" customWidth="1"/>
    <col min="3" max="3" width="13.00390625" style="55" bestFit="1" customWidth="1"/>
    <col min="4" max="4" width="12.28125" style="55" bestFit="1" customWidth="1"/>
    <col min="5" max="5" width="12.57421875" style="5" customWidth="1"/>
    <col min="6" max="6" width="13.140625" style="5" bestFit="1" customWidth="1"/>
    <col min="7" max="8" width="9.140625" style="55" customWidth="1"/>
    <col min="9" max="9" width="11.57421875" style="41" customWidth="1"/>
    <col min="10" max="10" width="12.00390625" style="42" bestFit="1" customWidth="1"/>
    <col min="11" max="16" width="12.00390625" style="42" customWidth="1"/>
    <col min="17" max="16384" width="9.140625" style="55" customWidth="1"/>
  </cols>
  <sheetData>
    <row r="1" spans="1:6" ht="22.5">
      <c r="A1" s="52" t="s">
        <v>7</v>
      </c>
      <c r="B1" s="3"/>
      <c r="C1" s="3"/>
      <c r="D1" s="3"/>
      <c r="E1" s="8"/>
      <c r="F1" s="8"/>
    </row>
    <row r="2" spans="1:16" s="5" customFormat="1" ht="12.75">
      <c r="A2" s="16"/>
      <c r="B2" s="17"/>
      <c r="C2" s="17"/>
      <c r="D2" s="17"/>
      <c r="F2" s="19"/>
      <c r="I2" s="43"/>
      <c r="J2" s="44"/>
      <c r="K2" s="44"/>
      <c r="L2" s="44"/>
      <c r="M2" s="44"/>
      <c r="N2" s="44"/>
      <c r="O2" s="44"/>
      <c r="P2" s="44"/>
    </row>
    <row r="3" spans="1:6" ht="12.75">
      <c r="A3" s="1" t="s">
        <v>6</v>
      </c>
      <c r="B3" s="4"/>
      <c r="C3" s="4"/>
      <c r="D3" s="4"/>
      <c r="E3" s="18" t="s">
        <v>8</v>
      </c>
      <c r="F3" s="7"/>
    </row>
    <row r="4" spans="1:16" s="5" customFormat="1" ht="12.75">
      <c r="A4" s="6"/>
      <c r="B4" s="7">
        <v>43009</v>
      </c>
      <c r="C4" s="7">
        <f>EOMONTH(B4,-1)</f>
        <v>43008</v>
      </c>
      <c r="D4" s="7">
        <f>EOMONTH(B4,-12)</f>
        <v>42674</v>
      </c>
      <c r="E4" s="7">
        <f>C4</f>
        <v>43008</v>
      </c>
      <c r="F4" s="7">
        <f>D4</f>
        <v>42674</v>
      </c>
      <c r="I4" s="45" t="s">
        <v>22</v>
      </c>
      <c r="J4" s="46" t="s">
        <v>23</v>
      </c>
      <c r="K4" s="46"/>
      <c r="L4" s="46"/>
      <c r="M4" s="46"/>
      <c r="N4" s="46"/>
      <c r="O4" s="46"/>
      <c r="P4" s="46"/>
    </row>
    <row r="5" spans="1:16" s="5" customFormat="1" ht="12.75">
      <c r="A5" s="5" t="s">
        <v>13</v>
      </c>
      <c r="B5" s="33">
        <f>INDEX('[2]State Data'!$I:$I,MATCH(9.99999999999999E+307,'[2]State Data'!$I:$I))</f>
        <v>3.343877719409224</v>
      </c>
      <c r="C5" s="33">
        <f>INDEX('[2]State Data'!$I:$I,MATCH(9.99999999999999E+307,'[2]State Data'!$I:$I)-1)</f>
        <v>3.534775969514796</v>
      </c>
      <c r="D5" s="33">
        <f>INDEX('[2]State Data'!$I:$I,MATCH(9.99999999999999E+307,'[2]State Data'!$I:$I)-12)</f>
        <v>3.9544275404720115</v>
      </c>
      <c r="E5" s="32">
        <f>IF(B5="n.a.","n.a.",B5-C5)</f>
        <v>-0.1908982501055716</v>
      </c>
      <c r="F5" s="32">
        <f>IF(B5="n.a.","n.a.",B5-D5)</f>
        <v>-0.6105498210627873</v>
      </c>
      <c r="I5" s="47">
        <v>43073</v>
      </c>
      <c r="J5" s="47">
        <v>43102</v>
      </c>
      <c r="K5" s="53"/>
      <c r="L5" s="47"/>
      <c r="M5" s="47"/>
      <c r="N5" s="47"/>
      <c r="O5" s="47"/>
      <c r="P5" s="47"/>
    </row>
    <row r="6" spans="1:16" s="5" customFormat="1" ht="12.75">
      <c r="A6" s="5" t="s">
        <v>18</v>
      </c>
      <c r="B6" s="34">
        <f>INDEX('[3]Data'!$H:$H,MATCH(9.99999999999999E+307,'[3]Data'!$H:$H))</f>
        <v>7271.8</v>
      </c>
      <c r="C6" s="34">
        <f>INDEX('[3]Data'!$H:$H,MATCH(9.99999999999999E+307,'[3]Data'!$H:$H)-1)</f>
        <v>7269.099999999999</v>
      </c>
      <c r="D6" s="34">
        <f>INDEX('[3]Data'!$H:$H,MATCH(9.99999999999999E+307,'[3]Data'!$H:$H)-12)</f>
        <v>7177.799999999999</v>
      </c>
      <c r="E6" s="32">
        <f>IF(B6="n.a.","n.a.",((B6/C6)*100)-100)</f>
        <v>0.03714352533326348</v>
      </c>
      <c r="F6" s="32">
        <f>IF(B6="n.a.","n.a.",((B6/D6)*100)-100)</f>
        <v>1.309593468750876</v>
      </c>
      <c r="I6" s="47">
        <v>43073</v>
      </c>
      <c r="J6" s="47">
        <v>43102</v>
      </c>
      <c r="K6" s="53"/>
      <c r="L6" s="47"/>
      <c r="M6" s="47"/>
      <c r="N6" s="47"/>
      <c r="O6" s="47"/>
      <c r="P6" s="47"/>
    </row>
    <row r="7" spans="1:16" s="5" customFormat="1" ht="12.75">
      <c r="A7" s="5" t="s">
        <v>14</v>
      </c>
      <c r="B7" s="36">
        <f>INDEX('[4]3MonthAverage'!$G:$G,MATCH(9.99999999999999E+307,'[4]3MonthAverage'!$G:$G))</f>
        <v>20.283337198423812</v>
      </c>
      <c r="C7" s="36">
        <f>INDEX('[4]3MonthAverage'!$G:$G,MATCH(9.99999999999999E+307,'[4]3MonthAverage'!$G:$G)-1)</f>
        <v>20.2166814204598</v>
      </c>
      <c r="D7" s="36">
        <f>INDEX('[4]3MonthAverage'!$G:$G,MATCH(9.99999999999999E+307,'[4]3MonthAverage'!$G:$G)-12)</f>
        <v>19.977909397016592</v>
      </c>
      <c r="E7" s="32">
        <f>IF(B7="n.a.","n.a.",((B7/C7)*100)-100)</f>
        <v>0.3297068226863189</v>
      </c>
      <c r="F7" s="32">
        <f>IF(B7="n.a.","n.a.",((B7/D7)*100)-100)</f>
        <v>1.5288276432609678</v>
      </c>
      <c r="I7" s="47">
        <v>43073</v>
      </c>
      <c r="J7" s="47">
        <v>43102</v>
      </c>
      <c r="K7" s="53"/>
      <c r="L7" s="47"/>
      <c r="M7" s="47"/>
      <c r="N7" s="47"/>
      <c r="O7" s="47"/>
      <c r="P7" s="47"/>
    </row>
    <row r="8" spans="1:16" s="5" customFormat="1" ht="12.75">
      <c r="A8" s="8" t="s">
        <v>3</v>
      </c>
      <c r="B8" s="35">
        <f>INDEX('[5] 3Mon Ave'!$H:$H,MATCH(9.99999999999999E+307,'[5] 3Mon Ave'!$H:$H))</f>
        <v>5499</v>
      </c>
      <c r="C8" s="35">
        <f>INDEX('[5] 3Mon Ave'!$H:$H,MATCH(9.99999999999999E+307,'[5] 3Mon Ave'!$H:$H)-1)</f>
        <v>4991</v>
      </c>
      <c r="D8" s="35">
        <f>INDEX('[5] 3Mon Ave'!$H:$H,MATCH(9.99999999999999E+307,'[5] 3Mon Ave'!$H:$H)-12)</f>
        <v>5966.666666666667</v>
      </c>
      <c r="E8" s="32">
        <f>IF(B8="n.a.","n.a.",((B8/C8)*100)-100)</f>
        <v>10.178320977759967</v>
      </c>
      <c r="F8" s="32">
        <f>IF(B8="n.a.","n.a.",((B8/D8)*100)-100)</f>
        <v>-7.837988826815646</v>
      </c>
      <c r="I8" s="47">
        <v>43073</v>
      </c>
      <c r="J8" s="47">
        <v>43102</v>
      </c>
      <c r="K8" s="53"/>
      <c r="L8" s="47"/>
      <c r="M8" s="47"/>
      <c r="N8" s="47"/>
      <c r="O8" s="47"/>
      <c r="P8" s="47"/>
    </row>
    <row r="9" spans="1:16" s="5" customFormat="1" ht="12.75">
      <c r="A9" s="9"/>
      <c r="B9" s="9"/>
      <c r="C9" s="20"/>
      <c r="D9" s="21"/>
      <c r="E9" s="9"/>
      <c r="F9" s="9"/>
      <c r="I9" s="48"/>
      <c r="J9" s="48"/>
      <c r="K9" s="48"/>
      <c r="L9" s="48"/>
      <c r="M9" s="48"/>
      <c r="N9" s="48"/>
      <c r="O9" s="48"/>
      <c r="P9" s="48"/>
    </row>
    <row r="10" spans="1:16" s="5" customFormat="1" ht="12.75">
      <c r="A10" s="8"/>
      <c r="B10" s="66">
        <v>43070</v>
      </c>
      <c r="C10" s="66">
        <f>B10-31</f>
        <v>43039</v>
      </c>
      <c r="D10" s="66">
        <f>B10-366</f>
        <v>42704</v>
      </c>
      <c r="E10" s="66">
        <f>C10</f>
        <v>43039</v>
      </c>
      <c r="F10" s="66">
        <f>D10</f>
        <v>42704</v>
      </c>
      <c r="I10" s="48"/>
      <c r="J10" s="48"/>
      <c r="K10" s="48"/>
      <c r="L10" s="48"/>
      <c r="M10" s="48"/>
      <c r="N10" s="48"/>
      <c r="O10" s="48"/>
      <c r="P10" s="48"/>
    </row>
    <row r="11" spans="1:16" s="5" customFormat="1" ht="12.75">
      <c r="A11" s="5" t="s">
        <v>25</v>
      </c>
      <c r="B11" s="27">
        <f>INDEX('[6]Index'!$B:$B,MATCH(9.99999999999999E+307,'[6]Index'!$B:$B))</f>
        <v>179.1533239047472</v>
      </c>
      <c r="C11" s="27">
        <f>INDEX('[6]Index'!$B:$B,MATCH(9.99999999999999E+307,'[6]Index'!$B:$B)-1)</f>
        <v>184.11649087885553</v>
      </c>
      <c r="D11" s="27">
        <f>INDEX('[6]Index'!$B:$B,MATCH(9.99999999999999E+307,'[6]Index'!$B:$B)-12)</f>
        <v>176.73811485173653</v>
      </c>
      <c r="E11" s="38">
        <f>((B11/C11)*100)-100</f>
        <v>-2.695666721876634</v>
      </c>
      <c r="F11" s="38">
        <f>((B11/D11)*100)-100</f>
        <v>1.3665468000701395</v>
      </c>
      <c r="I11" s="47">
        <v>43073</v>
      </c>
      <c r="J11" s="47">
        <v>43102</v>
      </c>
      <c r="K11" s="53">
        <f ca="1">IF(AND(VALUE(TEXT(TODAY(),"dd"))&gt;20,J11&gt;B10),"To be reupdated at the end of the month","")</f>
      </c>
      <c r="L11" s="47"/>
      <c r="M11" s="47"/>
      <c r="N11" s="54"/>
      <c r="O11" s="47"/>
      <c r="P11" s="47"/>
    </row>
    <row r="12" spans="1:16" s="5" customFormat="1" ht="12.75">
      <c r="A12" s="24"/>
      <c r="B12" s="25"/>
      <c r="C12" s="26"/>
      <c r="D12" s="26"/>
      <c r="E12" s="26"/>
      <c r="F12" s="26"/>
      <c r="I12" s="47"/>
      <c r="J12" s="48"/>
      <c r="K12" s="48"/>
      <c r="L12" s="48"/>
      <c r="M12" s="48"/>
      <c r="N12" s="48"/>
      <c r="O12" s="48"/>
      <c r="P12" s="48"/>
    </row>
    <row r="13" spans="1:16" s="5" customFormat="1" ht="12.75">
      <c r="A13" s="6" t="s">
        <v>11</v>
      </c>
      <c r="B13" s="22" t="s">
        <v>36</v>
      </c>
      <c r="C13" s="22" t="str">
        <f>IF(VALUE(LEFT(B13,1))=1,CONCATENATE(4,"Q",RIGHT(B13,2)-1),CONCATENATE(LEFT(B13,1)-1,"Q",RIGHT(B13,2)))</f>
        <v>1Q17</v>
      </c>
      <c r="D13" s="23" t="str">
        <f>CONCATENATE(LEFT(B13,2),RIGHT(B13,2)-1)</f>
        <v>2Q16</v>
      </c>
      <c r="E13" s="22" t="str">
        <f>C13</f>
        <v>1Q17</v>
      </c>
      <c r="F13" s="22" t="str">
        <f>D13</f>
        <v>2Q16</v>
      </c>
      <c r="I13" s="47"/>
      <c r="J13" s="48"/>
      <c r="K13" s="48"/>
      <c r="L13" s="48"/>
      <c r="M13" s="48"/>
      <c r="N13" s="48"/>
      <c r="O13" s="48"/>
      <c r="P13" s="48"/>
    </row>
    <row r="14" spans="1:16" s="5" customFormat="1" ht="12.75">
      <c r="A14" s="65" t="s">
        <v>26</v>
      </c>
      <c r="B14" s="37">
        <f>INDEX('[7]Data'!$P:$P,MATCH(9.99999999999999E+307,'[7]Data'!$P:$P))</f>
        <v>705233.6584694005</v>
      </c>
      <c r="C14" s="37">
        <f>INDEX('[7]Data'!$P:$P,MATCH(9.99999999999999E+307,'[7]Data'!$P:$P)-1)</f>
        <v>701131.3348944278</v>
      </c>
      <c r="D14" s="37">
        <f>INDEX('[7]Data'!$P:$P,MATCH(9.99999999999999E+307,'[7]Data'!$P:$P)-4)</f>
        <v>697553.0091811315</v>
      </c>
      <c r="E14" s="31">
        <f>((B14/C14)*100)-100</f>
        <v>0.585100589690569</v>
      </c>
      <c r="F14" s="31">
        <f>((B14/D14)*100)-100</f>
        <v>1.1010846755984147</v>
      </c>
      <c r="I14" s="47">
        <v>42919</v>
      </c>
      <c r="J14" s="47">
        <v>43102</v>
      </c>
      <c r="K14" s="47"/>
      <c r="L14" s="47"/>
      <c r="M14" s="47"/>
      <c r="N14" s="47"/>
      <c r="O14" s="47"/>
      <c r="P14" s="47"/>
    </row>
    <row r="15" spans="1:16" s="5" customFormat="1" ht="12.75">
      <c r="A15" s="8"/>
      <c r="B15" s="37"/>
      <c r="C15" s="37"/>
      <c r="D15" s="37"/>
      <c r="E15" s="31"/>
      <c r="F15" s="31"/>
      <c r="I15" s="48"/>
      <c r="J15" s="48"/>
      <c r="K15" s="48"/>
      <c r="L15" s="48"/>
      <c r="M15" s="48"/>
      <c r="N15" s="48"/>
      <c r="O15" s="48"/>
      <c r="P15" s="48"/>
    </row>
    <row r="16" spans="1:16" s="5" customFormat="1" ht="12.75">
      <c r="A16" s="8"/>
      <c r="B16" s="22" t="s">
        <v>32</v>
      </c>
      <c r="C16" s="22" t="str">
        <f>IF(VALUE(LEFT(B16,1))=1,CONCATENATE(4,"Q",RIGHT(B16,2)-1),CONCATENATE(LEFT(B16,1)-1,"Q",RIGHT(B16,2)))</f>
        <v>4Q16</v>
      </c>
      <c r="D16" s="23" t="str">
        <f>CONCATENATE(LEFT(B16,2),RIGHT(B16,2)-1)</f>
        <v>1Q16</v>
      </c>
      <c r="E16" s="22" t="str">
        <f>C16</f>
        <v>4Q16</v>
      </c>
      <c r="F16" s="22" t="str">
        <f>D16</f>
        <v>1Q16</v>
      </c>
      <c r="I16" s="48"/>
      <c r="J16" s="48"/>
      <c r="K16" s="48"/>
      <c r="L16" s="48"/>
      <c r="M16" s="48"/>
      <c r="N16" s="48"/>
      <c r="O16" s="48"/>
      <c r="P16" s="48"/>
    </row>
    <row r="17" spans="1:16" s="8" customFormat="1" ht="12.75">
      <c r="A17" s="5" t="s">
        <v>15</v>
      </c>
      <c r="B17" s="30">
        <f>F36</f>
        <v>234.7</v>
      </c>
      <c r="C17" s="30">
        <f>E36</f>
        <v>235.2</v>
      </c>
      <c r="D17" s="30">
        <f>B36</f>
        <v>221.5</v>
      </c>
      <c r="E17" s="14">
        <f>((B17/C17)*100)-100</f>
        <v>-0.21258503401359974</v>
      </c>
      <c r="F17" s="14">
        <f>((B17/D17)*100)-100</f>
        <v>5.959367945823928</v>
      </c>
      <c r="I17" s="47">
        <v>42919</v>
      </c>
      <c r="J17" s="47">
        <v>43102</v>
      </c>
      <c r="K17" s="48"/>
      <c r="L17" s="48"/>
      <c r="M17" s="48"/>
      <c r="N17" s="48"/>
      <c r="O17" s="48"/>
      <c r="P17" s="48"/>
    </row>
    <row r="18" spans="1:16" s="8" customFormat="1" ht="12.75">
      <c r="A18" s="5" t="s">
        <v>1</v>
      </c>
      <c r="B18" s="30">
        <f>F37</f>
        <v>185</v>
      </c>
      <c r="C18" s="30">
        <f>E37</f>
        <v>181.3</v>
      </c>
      <c r="D18" s="30">
        <f>B37</f>
        <v>176.6</v>
      </c>
      <c r="E18" s="14">
        <f>((B18/C18)*100)-100</f>
        <v>2.040816326530617</v>
      </c>
      <c r="F18" s="14">
        <f>((B18/D18)*100)-100</f>
        <v>4.756511891279729</v>
      </c>
      <c r="I18" s="47">
        <v>42919</v>
      </c>
      <c r="J18" s="47">
        <v>43102</v>
      </c>
      <c r="K18" s="48"/>
      <c r="L18" s="48"/>
      <c r="M18" s="48"/>
      <c r="N18" s="48"/>
      <c r="O18" s="48"/>
      <c r="P18" s="48"/>
    </row>
    <row r="19" spans="1:16" s="8" customFormat="1" ht="12.75">
      <c r="A19" s="5" t="s">
        <v>2</v>
      </c>
      <c r="B19" s="30">
        <f>F35</f>
        <v>197.9</v>
      </c>
      <c r="C19" s="30">
        <f>E35</f>
        <v>210</v>
      </c>
      <c r="D19" s="30">
        <f>B35</f>
        <v>192.7</v>
      </c>
      <c r="E19" s="14">
        <f>((B19/C19)*100)-100</f>
        <v>-5.761904761904759</v>
      </c>
      <c r="F19" s="14">
        <f>((B19/D19)*100)-100</f>
        <v>2.698495070057078</v>
      </c>
      <c r="I19" s="47">
        <v>42919</v>
      </c>
      <c r="J19" s="47">
        <v>43102</v>
      </c>
      <c r="K19" s="48"/>
      <c r="L19" s="48"/>
      <c r="M19" s="48"/>
      <c r="N19" s="48"/>
      <c r="O19" s="48"/>
      <c r="P19" s="48"/>
    </row>
    <row r="20" spans="1:16" ht="12.75">
      <c r="A20" s="5" t="s">
        <v>16</v>
      </c>
      <c r="B20" s="30">
        <f>F34</f>
        <v>235.9</v>
      </c>
      <c r="C20" s="30">
        <f>E34</f>
        <v>250</v>
      </c>
      <c r="D20" s="30">
        <f>B34</f>
        <v>237.9</v>
      </c>
      <c r="E20" s="14">
        <f>((B20/C20)*100)-100</f>
        <v>-5.640000000000001</v>
      </c>
      <c r="F20" s="14">
        <f>((B20/D20)*100)-100</f>
        <v>-0.8406893652795304</v>
      </c>
      <c r="I20" s="47">
        <v>42919</v>
      </c>
      <c r="J20" s="47">
        <v>43102</v>
      </c>
      <c r="K20" s="48"/>
      <c r="L20" s="48"/>
      <c r="M20" s="48"/>
      <c r="N20" s="48"/>
      <c r="O20" s="48"/>
      <c r="P20" s="48"/>
    </row>
    <row r="21" spans="1:6" ht="12.75">
      <c r="A21" s="3"/>
      <c r="B21" s="37"/>
      <c r="C21" s="37"/>
      <c r="D21" s="37"/>
      <c r="F21" s="9"/>
    </row>
    <row r="22" spans="1:6" ht="12.75">
      <c r="A22" s="2" t="s">
        <v>0</v>
      </c>
      <c r="B22" s="3"/>
      <c r="C22" s="3"/>
      <c r="D22" s="3"/>
      <c r="E22" s="8"/>
      <c r="F22" s="8"/>
    </row>
    <row r="23" spans="1:6" ht="12.75">
      <c r="A23" s="2" t="s">
        <v>9</v>
      </c>
      <c r="C23" s="3"/>
      <c r="D23" s="3"/>
      <c r="E23" s="8"/>
      <c r="F23" s="8"/>
    </row>
    <row r="24" spans="1:6" ht="12.75">
      <c r="A24" s="55" t="s">
        <v>17</v>
      </c>
      <c r="B24" s="3"/>
      <c r="C24" s="11"/>
      <c r="D24" s="12"/>
      <c r="E24" s="8"/>
      <c r="F24" s="8"/>
    </row>
    <row r="25" spans="1:4" ht="12.75">
      <c r="A25" s="2" t="s">
        <v>5</v>
      </c>
      <c r="B25" s="3"/>
      <c r="C25" s="28"/>
      <c r="D25" s="12"/>
    </row>
    <row r="26" spans="1:4" ht="12.75">
      <c r="A26" s="2" t="s">
        <v>4</v>
      </c>
      <c r="B26" s="3"/>
      <c r="C26" s="11"/>
      <c r="D26" s="13"/>
    </row>
    <row r="27" spans="1:4" ht="12.75">
      <c r="A27" s="2" t="s">
        <v>27</v>
      </c>
      <c r="B27" s="3"/>
      <c r="C27" s="11"/>
      <c r="D27" s="13"/>
    </row>
    <row r="28" spans="1:4" ht="12.75">
      <c r="A28" s="2"/>
      <c r="B28" s="3"/>
      <c r="C28" s="29"/>
      <c r="D28" s="3"/>
    </row>
    <row r="29" ht="12.75">
      <c r="A29" s="2" t="s">
        <v>10</v>
      </c>
    </row>
    <row r="30" ht="13.5">
      <c r="A30" s="10" t="s">
        <v>19</v>
      </c>
    </row>
    <row r="31" ht="13.5">
      <c r="A31" s="10"/>
    </row>
    <row r="32" spans="1:5" ht="12.75">
      <c r="A32" s="2" t="s">
        <v>10</v>
      </c>
      <c r="B32" s="67" t="s">
        <v>28</v>
      </c>
      <c r="C32" s="42"/>
      <c r="D32" s="42"/>
      <c r="E32" s="42"/>
    </row>
    <row r="33" spans="1:6" ht="12.75">
      <c r="A33" s="68"/>
      <c r="B33" s="73" t="s">
        <v>30</v>
      </c>
      <c r="C33" s="73" t="s">
        <v>31</v>
      </c>
      <c r="D33" s="73" t="s">
        <v>33</v>
      </c>
      <c r="E33" s="74" t="s">
        <v>34</v>
      </c>
      <c r="F33" s="74" t="s">
        <v>35</v>
      </c>
    </row>
    <row r="34" spans="1:13" ht="12.75">
      <c r="A34" s="69" t="s">
        <v>16</v>
      </c>
      <c r="B34" s="70">
        <v>237.9</v>
      </c>
      <c r="C34" s="70">
        <v>251.9</v>
      </c>
      <c r="D34" s="70">
        <v>251</v>
      </c>
      <c r="E34" s="70">
        <v>250</v>
      </c>
      <c r="F34" s="71">
        <v>235.9</v>
      </c>
      <c r="I34" s="47">
        <v>42828</v>
      </c>
      <c r="J34" s="55"/>
      <c r="K34" s="55"/>
      <c r="L34" s="55"/>
      <c r="M34" s="55"/>
    </row>
    <row r="35" spans="1:13" ht="12.75">
      <c r="A35" s="69" t="s">
        <v>2</v>
      </c>
      <c r="B35" s="70">
        <v>192.7</v>
      </c>
      <c r="C35" s="70">
        <v>205.7</v>
      </c>
      <c r="D35" s="70">
        <v>204.1</v>
      </c>
      <c r="E35" s="70">
        <v>210</v>
      </c>
      <c r="F35" s="71">
        <v>197.9</v>
      </c>
      <c r="I35" s="47">
        <v>42828</v>
      </c>
      <c r="J35" s="55"/>
      <c r="K35" s="55"/>
      <c r="L35" s="55"/>
      <c r="M35" s="55"/>
    </row>
    <row r="36" spans="1:13" ht="12.75">
      <c r="A36" s="69" t="s">
        <v>15</v>
      </c>
      <c r="B36" s="70">
        <v>221.5</v>
      </c>
      <c r="C36" s="70">
        <v>242.4</v>
      </c>
      <c r="D36" s="70">
        <v>240.3</v>
      </c>
      <c r="E36" s="70">
        <v>235.2</v>
      </c>
      <c r="F36" s="71">
        <v>234.7</v>
      </c>
      <c r="I36" s="47">
        <v>42828</v>
      </c>
      <c r="J36" s="55"/>
      <c r="K36" s="55"/>
      <c r="L36" s="55"/>
      <c r="M36" s="55"/>
    </row>
    <row r="37" spans="1:9" ht="12.75">
      <c r="A37" s="69" t="s">
        <v>1</v>
      </c>
      <c r="B37" s="70">
        <v>176.6</v>
      </c>
      <c r="C37" s="70">
        <v>186.8</v>
      </c>
      <c r="D37" s="70">
        <v>192.3</v>
      </c>
      <c r="E37" s="70">
        <v>181.3</v>
      </c>
      <c r="F37" s="71">
        <v>185</v>
      </c>
      <c r="I37" s="47">
        <v>42828</v>
      </c>
    </row>
    <row r="38" ht="13.5">
      <c r="A38" s="10"/>
    </row>
    <row r="39" ht="13.5">
      <c r="A39" s="10"/>
    </row>
    <row r="40" spans="4:16" ht="12.75">
      <c r="D40" s="50"/>
      <c r="E40" s="55"/>
      <c r="F40" s="55"/>
      <c r="N40" s="55"/>
      <c r="O40" s="55"/>
      <c r="P40" s="55"/>
    </row>
    <row r="41" spans="1:16" ht="12.75">
      <c r="A41" s="2" t="s">
        <v>12</v>
      </c>
      <c r="D41" s="50"/>
      <c r="E41" s="55"/>
      <c r="F41" s="55"/>
      <c r="N41" s="55"/>
      <c r="O41" s="55"/>
      <c r="P41" s="55"/>
    </row>
    <row r="42" spans="1:16" ht="13.5">
      <c r="A42" s="10" t="s">
        <v>37</v>
      </c>
      <c r="E42" s="75"/>
      <c r="F42" s="55"/>
      <c r="N42" s="55"/>
      <c r="O42" s="55"/>
      <c r="P42" s="55"/>
    </row>
    <row r="44" spans="1:16" ht="12.75">
      <c r="A44" s="5"/>
      <c r="E44" s="55"/>
      <c r="F44" s="55"/>
      <c r="I44" s="55"/>
      <c r="J44" s="55"/>
      <c r="K44" s="55"/>
      <c r="L44" s="55"/>
      <c r="M44" s="55"/>
      <c r="N44" s="55"/>
      <c r="O44" s="55"/>
      <c r="P44" s="55"/>
    </row>
  </sheetData>
  <sheetProtection/>
  <conditionalFormatting sqref="C9">
    <cfRule type="expression" priority="1" dxfId="0" stopIfTrue="1">
      <formula>"*.*"</formula>
    </cfRule>
  </conditionalFormatting>
  <hyperlinks>
    <hyperlink ref="A30" r:id="rId1" display="http://www.realtor.org/topics/metropolitan-median-area-prices-and-affordability/data"/>
    <hyperlink ref="A42" r:id="rId2" display="https://www.mspairport.com/about-msp/statistics/operations-and-passenger-reports.aspx"/>
  </hyperlinks>
  <printOptions gridLines="1"/>
  <pageMargins left="0.75" right="0.75" top="1" bottom="1" header="0.5" footer="0.5"/>
  <pageSetup horizontalDpi="600" verticalDpi="600" orientation="landscape" scale="72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3"/>
  <sheetViews>
    <sheetView zoomScalePageLayoutView="0" workbookViewId="0" topLeftCell="A2">
      <pane ySplit="1" topLeftCell="A163" activePane="bottomLeft" state="frozen"/>
      <selection pane="topLeft" activeCell="A2" sqref="A2"/>
      <selection pane="bottomLeft" activeCell="F201" sqref="F201"/>
    </sheetView>
  </sheetViews>
  <sheetFormatPr defaultColWidth="9.140625" defaultRowHeight="12.75"/>
  <cols>
    <col min="1" max="1" width="11.00390625" style="0" customWidth="1"/>
    <col min="2" max="2" width="16.7109375" style="40" bestFit="1" customWidth="1"/>
    <col min="3" max="3" width="13.140625" style="15" bestFit="1" customWidth="1"/>
    <col min="7" max="7" width="11.8515625" style="0" customWidth="1"/>
    <col min="8" max="8" width="10.8515625" style="0" customWidth="1"/>
    <col min="246" max="246" width="23.421875" style="0" customWidth="1"/>
    <col min="247" max="248" width="11.57421875" style="0" bestFit="1" customWidth="1"/>
    <col min="249" max="250" width="13.00390625" style="0" customWidth="1"/>
    <col min="251" max="251" width="11.28125" style="0" bestFit="1" customWidth="1"/>
    <col min="252" max="252" width="14.00390625" style="0" customWidth="1"/>
    <col min="253" max="253" width="14.8515625" style="0" bestFit="1" customWidth="1"/>
    <col min="254" max="254" width="12.57421875" style="0" bestFit="1" customWidth="1"/>
    <col min="255" max="255" width="12.57421875" style="0" customWidth="1"/>
    <col min="256" max="16384" width="9.8515625" style="0" customWidth="1"/>
  </cols>
  <sheetData>
    <row r="1" ht="12.75" hidden="1"/>
    <row r="2" spans="1:2" ht="12.75" customHeight="1">
      <c r="A2" t="s">
        <v>21</v>
      </c>
      <c r="B2" s="40" t="s">
        <v>20</v>
      </c>
    </row>
    <row r="3" spans="1:2" ht="12.75">
      <c r="A3" s="39">
        <v>36923</v>
      </c>
      <c r="B3" s="40">
        <v>2390336</v>
      </c>
    </row>
    <row r="4" spans="1:2" ht="12.75" customHeight="1">
      <c r="A4" s="39">
        <v>36951</v>
      </c>
      <c r="B4" s="40">
        <v>3053390</v>
      </c>
    </row>
    <row r="5" spans="1:2" ht="12.75">
      <c r="A5" s="39">
        <v>36982</v>
      </c>
      <c r="B5" s="40">
        <v>2741764</v>
      </c>
    </row>
    <row r="6" spans="1:2" ht="12.75">
      <c r="A6" s="39">
        <v>37012</v>
      </c>
      <c r="B6" s="40">
        <v>2821783</v>
      </c>
    </row>
    <row r="7" spans="1:2" ht="12.75">
      <c r="A7" s="39">
        <v>37043</v>
      </c>
      <c r="B7" s="40">
        <v>3064567</v>
      </c>
    </row>
    <row r="8" spans="1:2" ht="12.75">
      <c r="A8" s="39">
        <v>37073</v>
      </c>
      <c r="B8" s="40">
        <v>3327432</v>
      </c>
    </row>
    <row r="9" spans="1:2" ht="12.75">
      <c r="A9" s="39">
        <v>37104</v>
      </c>
      <c r="B9" s="40">
        <v>3432256</v>
      </c>
    </row>
    <row r="10" spans="1:2" ht="12.75">
      <c r="A10" s="39">
        <v>37135</v>
      </c>
      <c r="B10" s="40">
        <v>1846090</v>
      </c>
    </row>
    <row r="11" spans="1:2" ht="12.75">
      <c r="A11" s="39">
        <v>37165</v>
      </c>
      <c r="B11" s="40">
        <v>2312175</v>
      </c>
    </row>
    <row r="12" spans="1:2" ht="12.75">
      <c r="A12" s="39">
        <v>37196</v>
      </c>
      <c r="B12" s="40">
        <v>2288468</v>
      </c>
    </row>
    <row r="13" spans="1:2" ht="16.5" customHeight="1">
      <c r="A13" s="39">
        <v>37226</v>
      </c>
      <c r="B13" s="40">
        <v>2439296</v>
      </c>
    </row>
    <row r="14" spans="1:2" ht="12.75">
      <c r="A14" s="39">
        <v>37257</v>
      </c>
      <c r="B14" s="40">
        <v>2253926</v>
      </c>
    </row>
    <row r="15" spans="1:2" ht="12.75">
      <c r="A15" s="39">
        <v>37288</v>
      </c>
      <c r="B15" s="40">
        <v>2294875</v>
      </c>
    </row>
    <row r="16" spans="1:2" ht="12.75">
      <c r="A16" s="39">
        <v>37316</v>
      </c>
      <c r="B16" s="40">
        <v>2879327</v>
      </c>
    </row>
    <row r="17" spans="1:2" ht="12.75">
      <c r="A17" s="39">
        <v>37347</v>
      </c>
      <c r="B17" s="40">
        <v>2480912</v>
      </c>
    </row>
    <row r="18" spans="1:2" ht="12.75">
      <c r="A18" s="39">
        <v>37377</v>
      </c>
      <c r="B18" s="40">
        <v>2592482</v>
      </c>
    </row>
    <row r="19" spans="1:2" ht="12.75">
      <c r="A19" s="39">
        <v>37408</v>
      </c>
      <c r="B19" s="40">
        <v>2833994</v>
      </c>
    </row>
    <row r="20" spans="1:2" ht="12.75">
      <c r="A20" s="39">
        <v>37438</v>
      </c>
      <c r="B20" s="40">
        <v>3148543</v>
      </c>
    </row>
    <row r="21" spans="1:2" ht="12.75" customHeight="1">
      <c r="A21" s="39">
        <v>37469</v>
      </c>
      <c r="B21" s="40">
        <v>3127810</v>
      </c>
    </row>
    <row r="22" spans="1:2" ht="12.75">
      <c r="A22" s="39">
        <v>37500</v>
      </c>
      <c r="B22" s="40">
        <v>2377060</v>
      </c>
    </row>
    <row r="23" spans="1:2" ht="12.75">
      <c r="A23" s="39">
        <v>37530</v>
      </c>
      <c r="B23" s="40">
        <v>2569703</v>
      </c>
    </row>
    <row r="24" spans="1:2" ht="12.75" customHeight="1">
      <c r="A24" s="39">
        <v>37561</v>
      </c>
      <c r="B24" s="40">
        <v>2283257</v>
      </c>
    </row>
    <row r="25" spans="1:2" ht="12.75">
      <c r="A25" s="39">
        <v>37591</v>
      </c>
      <c r="B25" s="40">
        <v>2685871</v>
      </c>
    </row>
    <row r="26" spans="1:2" ht="12.75">
      <c r="A26" s="39">
        <v>37622</v>
      </c>
      <c r="B26" s="40">
        <v>2362396</v>
      </c>
    </row>
    <row r="27" spans="1:2" ht="12.75">
      <c r="A27" s="39">
        <v>37653</v>
      </c>
      <c r="B27" s="40">
        <v>2400204</v>
      </c>
    </row>
    <row r="28" spans="1:2" ht="12.75">
      <c r="A28" s="39">
        <v>37681</v>
      </c>
      <c r="B28" s="40">
        <v>3018526</v>
      </c>
    </row>
    <row r="29" spans="1:2" ht="12.75">
      <c r="A29" s="39">
        <v>37712</v>
      </c>
      <c r="B29" s="40">
        <v>2436611</v>
      </c>
    </row>
    <row r="30" spans="1:3" s="5" customFormat="1" ht="12.75">
      <c r="A30" s="39">
        <v>37742</v>
      </c>
      <c r="B30" s="40">
        <v>2539544</v>
      </c>
      <c r="C30" s="15"/>
    </row>
    <row r="31" spans="1:2" ht="12.75">
      <c r="A31" s="39">
        <v>37773</v>
      </c>
      <c r="B31" s="40">
        <v>2883338</v>
      </c>
    </row>
    <row r="32" spans="1:2" ht="12.75">
      <c r="A32" s="39">
        <v>37803</v>
      </c>
      <c r="B32" s="40">
        <v>3131368</v>
      </c>
    </row>
    <row r="33" spans="1:2" ht="12.75">
      <c r="A33" s="39">
        <v>37834</v>
      </c>
      <c r="B33" s="40">
        <v>3068004</v>
      </c>
    </row>
    <row r="34" spans="1:2" ht="12.75">
      <c r="A34" s="39">
        <v>37865</v>
      </c>
      <c r="B34" s="40">
        <v>2464174</v>
      </c>
    </row>
    <row r="35" spans="1:2" ht="12.75">
      <c r="A35" s="39">
        <v>37895</v>
      </c>
      <c r="B35" s="40">
        <v>2760274</v>
      </c>
    </row>
    <row r="36" spans="1:2" ht="12.75">
      <c r="A36" s="39">
        <v>37926</v>
      </c>
      <c r="B36" s="40">
        <v>2478384</v>
      </c>
    </row>
    <row r="37" spans="1:2" ht="12.75">
      <c r="A37" s="39">
        <v>37956</v>
      </c>
      <c r="B37" s="40">
        <v>2764061</v>
      </c>
    </row>
    <row r="38" spans="1:2" ht="12.75">
      <c r="A38" s="39">
        <v>37987</v>
      </c>
      <c r="B38" s="40">
        <v>2536196</v>
      </c>
    </row>
    <row r="39" spans="1:2" ht="12.75">
      <c r="A39" s="39">
        <v>38018</v>
      </c>
      <c r="B39" s="40">
        <v>2674082</v>
      </c>
    </row>
    <row r="40" spans="1:2" ht="12.75">
      <c r="A40" s="39">
        <v>38047</v>
      </c>
      <c r="B40" s="40">
        <v>3267701</v>
      </c>
    </row>
    <row r="41" spans="1:2" ht="12.75">
      <c r="A41" s="39">
        <v>38078</v>
      </c>
      <c r="B41" s="40">
        <v>2910959</v>
      </c>
    </row>
    <row r="42" spans="1:2" ht="12.75">
      <c r="A42" s="39">
        <v>38108</v>
      </c>
      <c r="B42" s="40">
        <v>2840487</v>
      </c>
    </row>
    <row r="43" spans="1:2" ht="12.75">
      <c r="A43" s="39">
        <v>38139</v>
      </c>
      <c r="B43" s="40">
        <v>3306836</v>
      </c>
    </row>
    <row r="44" spans="1:2" ht="12.75">
      <c r="A44" s="39">
        <v>38169</v>
      </c>
      <c r="B44" s="40">
        <v>3439526</v>
      </c>
    </row>
    <row r="45" spans="1:2" ht="12.75">
      <c r="A45" s="39">
        <v>38200</v>
      </c>
      <c r="B45" s="40">
        <v>3379489</v>
      </c>
    </row>
    <row r="46" spans="1:2" ht="12.75">
      <c r="A46" s="39">
        <v>38231</v>
      </c>
      <c r="B46" s="40">
        <v>2751406</v>
      </c>
    </row>
    <row r="47" spans="1:2" ht="12.75">
      <c r="A47" s="39">
        <v>38261</v>
      </c>
      <c r="B47" s="40">
        <v>3022243</v>
      </c>
    </row>
    <row r="48" spans="1:2" ht="12.75">
      <c r="A48" s="39">
        <v>38292</v>
      </c>
      <c r="B48" s="40">
        <v>2756190</v>
      </c>
    </row>
    <row r="49" spans="1:2" ht="12.75">
      <c r="A49" s="39">
        <v>38322</v>
      </c>
      <c r="B49" s="40">
        <v>2868210</v>
      </c>
    </row>
    <row r="50" spans="1:2" ht="12.75">
      <c r="A50" s="39">
        <v>38353</v>
      </c>
      <c r="B50" s="40">
        <v>2757051</v>
      </c>
    </row>
    <row r="51" spans="1:2" ht="12.75">
      <c r="A51" s="39">
        <v>38384</v>
      </c>
      <c r="B51" s="40">
        <v>2739763</v>
      </c>
    </row>
    <row r="52" spans="1:2" ht="12.75">
      <c r="A52" s="39">
        <v>38412</v>
      </c>
      <c r="B52" s="40">
        <v>3530742</v>
      </c>
    </row>
    <row r="53" spans="1:2" ht="12.75">
      <c r="A53" s="39">
        <v>38443</v>
      </c>
      <c r="B53" s="40">
        <v>3041627</v>
      </c>
    </row>
    <row r="54" spans="1:2" ht="12.75">
      <c r="A54" s="39">
        <v>38473</v>
      </c>
      <c r="B54" s="40">
        <v>3060464</v>
      </c>
    </row>
    <row r="55" spans="1:2" ht="12.75">
      <c r="A55" s="39">
        <v>38504</v>
      </c>
      <c r="B55" s="40">
        <v>3405844</v>
      </c>
    </row>
    <row r="56" spans="1:2" ht="12.75">
      <c r="A56" s="39">
        <v>38534</v>
      </c>
      <c r="B56" s="40">
        <v>3641133</v>
      </c>
    </row>
    <row r="57" spans="1:2" ht="12.75">
      <c r="A57" s="39">
        <v>38565</v>
      </c>
      <c r="B57" s="40">
        <v>3445046</v>
      </c>
    </row>
    <row r="58" spans="1:2" ht="12.75">
      <c r="A58" s="39">
        <v>38596</v>
      </c>
      <c r="B58" s="40">
        <v>2807508</v>
      </c>
    </row>
    <row r="59" spans="1:2" ht="12.75">
      <c r="A59" s="39">
        <v>38626</v>
      </c>
      <c r="B59" s="40">
        <v>2866890</v>
      </c>
    </row>
    <row r="60" spans="1:2" ht="12.75">
      <c r="A60" s="39">
        <v>38657</v>
      </c>
      <c r="B60" s="40">
        <v>2603283</v>
      </c>
    </row>
    <row r="61" spans="1:2" ht="12.75">
      <c r="A61" s="39">
        <v>38687</v>
      </c>
      <c r="B61" s="40">
        <v>2779517</v>
      </c>
    </row>
    <row r="62" spans="1:2" ht="12.75">
      <c r="A62" s="39">
        <v>38718</v>
      </c>
      <c r="B62" s="40">
        <v>2541559</v>
      </c>
    </row>
    <row r="63" spans="1:2" ht="12.75">
      <c r="A63" s="39">
        <v>38749</v>
      </c>
      <c r="B63" s="40">
        <v>2506407</v>
      </c>
    </row>
    <row r="64" spans="1:2" ht="12.75">
      <c r="A64" s="39">
        <v>38777</v>
      </c>
      <c r="B64" s="40">
        <v>3173149</v>
      </c>
    </row>
    <row r="65" spans="1:2" ht="12.75">
      <c r="A65" s="39">
        <v>38808</v>
      </c>
      <c r="B65" s="40">
        <v>2878097</v>
      </c>
    </row>
    <row r="66" spans="1:2" ht="12.75">
      <c r="A66" s="39">
        <v>38838</v>
      </c>
      <c r="B66" s="40">
        <v>2921414</v>
      </c>
    </row>
    <row r="67" spans="1:2" ht="12.75">
      <c r="A67" s="39">
        <v>38869</v>
      </c>
      <c r="B67" s="40">
        <v>3159704</v>
      </c>
    </row>
    <row r="68" spans="1:2" ht="12.75">
      <c r="A68" s="39">
        <v>38899</v>
      </c>
      <c r="B68" s="40">
        <v>3285170</v>
      </c>
    </row>
    <row r="69" spans="1:2" ht="12.75">
      <c r="A69" s="39">
        <v>38930</v>
      </c>
      <c r="B69" s="40">
        <v>3161309</v>
      </c>
    </row>
    <row r="70" spans="1:2" ht="12.75">
      <c r="A70" s="39">
        <v>38961</v>
      </c>
      <c r="B70" s="40">
        <v>2639797</v>
      </c>
    </row>
    <row r="71" spans="1:2" ht="12.75">
      <c r="A71" s="39">
        <v>38991</v>
      </c>
      <c r="B71" s="40">
        <v>2827709</v>
      </c>
    </row>
    <row r="72" spans="1:2" ht="12.75">
      <c r="A72" s="39">
        <v>39022</v>
      </c>
      <c r="B72" s="40">
        <v>2672591</v>
      </c>
    </row>
    <row r="73" spans="1:2" ht="12.75">
      <c r="A73" s="39">
        <v>39052</v>
      </c>
      <c r="B73" s="40">
        <v>2835487</v>
      </c>
    </row>
    <row r="74" spans="1:2" ht="12.75">
      <c r="A74" s="39">
        <v>39083</v>
      </c>
      <c r="B74" s="40">
        <v>2522767</v>
      </c>
    </row>
    <row r="75" spans="1:2" ht="12.75">
      <c r="A75" s="39">
        <v>39114</v>
      </c>
      <c r="B75" s="40">
        <v>2463962</v>
      </c>
    </row>
    <row r="76" spans="1:2" ht="12.75">
      <c r="A76" s="39">
        <v>39142</v>
      </c>
      <c r="B76" s="40">
        <v>3066251</v>
      </c>
    </row>
    <row r="77" spans="1:2" ht="12.75">
      <c r="A77" s="39">
        <v>39173</v>
      </c>
      <c r="B77" s="40">
        <v>2845794</v>
      </c>
    </row>
    <row r="78" spans="1:2" ht="12.75">
      <c r="A78" s="39">
        <v>39203</v>
      </c>
      <c r="B78" s="40">
        <v>2863309</v>
      </c>
    </row>
    <row r="79" spans="1:2" ht="12.75">
      <c r="A79" s="39">
        <v>39234</v>
      </c>
      <c r="B79" s="40">
        <v>3027427</v>
      </c>
    </row>
    <row r="80" spans="1:2" ht="12.75">
      <c r="A80" s="39">
        <v>39264</v>
      </c>
      <c r="B80" s="40">
        <v>3128991</v>
      </c>
    </row>
    <row r="81" spans="1:2" ht="12.75">
      <c r="A81" s="39">
        <v>39295</v>
      </c>
      <c r="B81" s="40">
        <v>3093893</v>
      </c>
    </row>
    <row r="82" spans="1:2" ht="12.75">
      <c r="A82" s="39">
        <v>39326</v>
      </c>
      <c r="B82" s="40">
        <v>2582069</v>
      </c>
    </row>
    <row r="83" spans="1:2" ht="12.75">
      <c r="A83" s="39">
        <v>39356</v>
      </c>
      <c r="B83" s="40">
        <v>2740018</v>
      </c>
    </row>
    <row r="84" spans="1:2" ht="12.75">
      <c r="A84" s="39">
        <v>39387</v>
      </c>
      <c r="B84" s="40">
        <v>2629524</v>
      </c>
    </row>
    <row r="85" spans="1:2" ht="12.75">
      <c r="A85" s="39">
        <v>39417</v>
      </c>
      <c r="B85" s="40">
        <v>2682612</v>
      </c>
    </row>
    <row r="86" spans="1:2" ht="12.75">
      <c r="A86" s="39">
        <v>39448</v>
      </c>
      <c r="B86" s="40">
        <v>2572466</v>
      </c>
    </row>
    <row r="87" spans="1:2" ht="12.75">
      <c r="A87" s="39">
        <v>39479</v>
      </c>
      <c r="B87" s="40">
        <v>2597973</v>
      </c>
    </row>
    <row r="88" spans="1:2" ht="12.75">
      <c r="A88" s="39">
        <v>39508</v>
      </c>
      <c r="B88" s="40">
        <v>3117106</v>
      </c>
    </row>
    <row r="89" spans="1:2" ht="12.75">
      <c r="A89" s="39">
        <v>39539</v>
      </c>
      <c r="B89" s="40">
        <v>2764620</v>
      </c>
    </row>
    <row r="90" spans="1:2" ht="12.75">
      <c r="A90" s="39">
        <v>39569</v>
      </c>
      <c r="B90" s="40">
        <v>2822124</v>
      </c>
    </row>
    <row r="91" spans="1:2" ht="12.75">
      <c r="A91" s="39">
        <v>39600</v>
      </c>
      <c r="B91" s="40">
        <v>3028967</v>
      </c>
    </row>
    <row r="92" spans="1:2" ht="12.75">
      <c r="A92" s="39">
        <v>39630</v>
      </c>
      <c r="B92" s="40">
        <v>3166019</v>
      </c>
    </row>
    <row r="93" spans="1:2" ht="12.75">
      <c r="A93" s="39">
        <v>39661</v>
      </c>
      <c r="B93" s="40">
        <v>2987319</v>
      </c>
    </row>
    <row r="94" spans="1:2" ht="12.75">
      <c r="A94" s="39">
        <v>39692</v>
      </c>
      <c r="B94" s="40">
        <v>2437175</v>
      </c>
    </row>
    <row r="95" spans="1:2" ht="12.75">
      <c r="A95" s="39">
        <v>39722</v>
      </c>
      <c r="B95" s="40">
        <v>2580269</v>
      </c>
    </row>
    <row r="96" spans="1:2" ht="12.75">
      <c r="A96" s="39">
        <v>39753</v>
      </c>
      <c r="B96" s="40">
        <v>2309318</v>
      </c>
    </row>
    <row r="97" spans="1:2" ht="12.75">
      <c r="A97" s="39">
        <v>39783</v>
      </c>
      <c r="B97" s="40">
        <v>2534124</v>
      </c>
    </row>
    <row r="98" spans="1:2" ht="12.75">
      <c r="A98" s="39">
        <v>39814</v>
      </c>
      <c r="B98" s="40">
        <v>2312077</v>
      </c>
    </row>
    <row r="99" spans="1:2" ht="12.75">
      <c r="A99" s="39">
        <v>39845</v>
      </c>
      <c r="B99" s="40">
        <v>2266264</v>
      </c>
    </row>
    <row r="100" spans="1:2" ht="12.75">
      <c r="A100" s="39">
        <v>39873</v>
      </c>
      <c r="B100" s="40">
        <v>2851801</v>
      </c>
    </row>
    <row r="101" spans="1:2" ht="12.75">
      <c r="A101" s="39">
        <v>39904</v>
      </c>
      <c r="B101" s="40">
        <v>2588557</v>
      </c>
    </row>
    <row r="102" spans="1:2" ht="12.75">
      <c r="A102" s="39">
        <v>39934</v>
      </c>
      <c r="B102" s="40">
        <v>2613780</v>
      </c>
    </row>
    <row r="103" spans="1:2" ht="12.75">
      <c r="A103" s="39">
        <v>39965</v>
      </c>
      <c r="B103" s="40">
        <v>3010320</v>
      </c>
    </row>
    <row r="104" spans="1:2" ht="12.75">
      <c r="A104" s="39">
        <v>39995</v>
      </c>
      <c r="B104" s="40">
        <v>3261378</v>
      </c>
    </row>
    <row r="105" spans="1:2" ht="12.75">
      <c r="A105" s="39">
        <v>40026</v>
      </c>
      <c r="B105" s="40">
        <v>3013987</v>
      </c>
    </row>
    <row r="106" spans="1:2" ht="12.75">
      <c r="A106" s="39">
        <v>40057</v>
      </c>
      <c r="B106" s="40">
        <v>2378885</v>
      </c>
    </row>
    <row r="107" spans="1:2" ht="12.75">
      <c r="A107" s="39">
        <v>40087</v>
      </c>
      <c r="B107" s="40">
        <v>2420993</v>
      </c>
    </row>
    <row r="108" spans="1:2" ht="12.75">
      <c r="A108" s="39">
        <v>40118</v>
      </c>
      <c r="B108" s="40">
        <v>2211081</v>
      </c>
    </row>
    <row r="109" spans="1:2" ht="12.75">
      <c r="A109" s="39">
        <v>40148</v>
      </c>
      <c r="B109" s="40">
        <v>2344697</v>
      </c>
    </row>
    <row r="110" spans="1:2" ht="12.75">
      <c r="A110" s="39">
        <v>40179</v>
      </c>
      <c r="B110" s="40">
        <v>2225029</v>
      </c>
    </row>
    <row r="111" spans="1:2" ht="12.75">
      <c r="A111" s="39">
        <v>40210</v>
      </c>
      <c r="B111" s="40">
        <v>2184297</v>
      </c>
    </row>
    <row r="112" spans="1:2" ht="12.75">
      <c r="A112" s="39">
        <v>40238</v>
      </c>
      <c r="B112" s="40">
        <v>2843724</v>
      </c>
    </row>
    <row r="113" spans="1:2" ht="12.75">
      <c r="A113" s="39">
        <v>40269</v>
      </c>
      <c r="B113" s="40">
        <v>2496847</v>
      </c>
    </row>
    <row r="114" spans="1:2" ht="12.75">
      <c r="A114" s="39">
        <v>40299</v>
      </c>
      <c r="B114" s="40">
        <v>2586609</v>
      </c>
    </row>
    <row r="115" spans="1:2" ht="12.75">
      <c r="A115" s="39">
        <v>40330</v>
      </c>
      <c r="B115" s="40">
        <v>2941945</v>
      </c>
    </row>
    <row r="116" spans="1:2" ht="12.75">
      <c r="A116" s="39">
        <v>40360</v>
      </c>
      <c r="B116" s="40">
        <v>3137388</v>
      </c>
    </row>
    <row r="117" spans="1:2" ht="12.75">
      <c r="A117" s="39">
        <v>40391</v>
      </c>
      <c r="B117" s="40">
        <v>3055301</v>
      </c>
    </row>
    <row r="118" spans="1:2" ht="12.75">
      <c r="A118" s="39">
        <v>40422</v>
      </c>
      <c r="B118" s="40">
        <v>2557375</v>
      </c>
    </row>
    <row r="119" spans="1:2" ht="12.75">
      <c r="A119" s="39">
        <v>40452</v>
      </c>
      <c r="B119" s="40">
        <v>2661643</v>
      </c>
    </row>
    <row r="120" spans="1:2" ht="12.75">
      <c r="A120" s="39">
        <v>40483</v>
      </c>
      <c r="B120" s="40">
        <v>2383760</v>
      </c>
    </row>
    <row r="121" spans="1:2" ht="12.75">
      <c r="A121" s="39">
        <v>40513</v>
      </c>
      <c r="B121" s="40">
        <v>2387569</v>
      </c>
    </row>
    <row r="122" spans="1:2" ht="12.75">
      <c r="A122" s="39">
        <v>40544</v>
      </c>
      <c r="B122" s="40">
        <v>2268979</v>
      </c>
    </row>
    <row r="123" spans="1:2" ht="12.75">
      <c r="A123" s="39">
        <v>40575</v>
      </c>
      <c r="B123" s="40">
        <v>2119846</v>
      </c>
    </row>
    <row r="124" spans="1:2" ht="12.75">
      <c r="A124" s="39">
        <v>40603</v>
      </c>
      <c r="B124" s="40">
        <v>2822570</v>
      </c>
    </row>
    <row r="125" spans="1:2" ht="12.75">
      <c r="A125" s="39">
        <v>40634</v>
      </c>
      <c r="B125" s="40">
        <v>2533503</v>
      </c>
    </row>
    <row r="126" spans="1:2" ht="12.75">
      <c r="A126" s="39">
        <v>40664</v>
      </c>
      <c r="B126" s="40">
        <v>2698126</v>
      </c>
    </row>
    <row r="127" spans="1:2" ht="12.75">
      <c r="A127" s="39">
        <v>40695</v>
      </c>
      <c r="B127" s="40">
        <v>3032128</v>
      </c>
    </row>
    <row r="128" spans="1:2" ht="12.75">
      <c r="A128" s="39">
        <v>40725</v>
      </c>
      <c r="B128" s="40">
        <v>3255833</v>
      </c>
    </row>
    <row r="129" spans="1:2" ht="12.75">
      <c r="A129" s="39">
        <v>40756</v>
      </c>
      <c r="B129" s="40">
        <v>3168587</v>
      </c>
    </row>
    <row r="130" spans="1:2" ht="12.75">
      <c r="A130" s="39">
        <v>40787</v>
      </c>
      <c r="B130" s="40">
        <v>2632565</v>
      </c>
    </row>
    <row r="131" spans="1:2" ht="12.75">
      <c r="A131" s="39">
        <v>40817</v>
      </c>
      <c r="B131" s="40">
        <v>2686201</v>
      </c>
    </row>
    <row r="132" spans="1:2" ht="12.75">
      <c r="A132" s="39">
        <v>40848</v>
      </c>
      <c r="B132" s="40">
        <v>2380028</v>
      </c>
    </row>
    <row r="133" spans="1:2" ht="12.75">
      <c r="A133" s="39">
        <v>40878</v>
      </c>
      <c r="B133" s="40">
        <v>2378797</v>
      </c>
    </row>
    <row r="134" spans="1:4" ht="12.75">
      <c r="A134" s="39">
        <v>40909</v>
      </c>
      <c r="B134" s="40">
        <v>2244150</v>
      </c>
      <c r="C134" s="15">
        <v>2268979</v>
      </c>
      <c r="D134" s="49" t="str">
        <f aca="true" t="shared" si="0" ref="D134:D142">IF(C134=B122,"OK","Error. Last year's data possibly revised")</f>
        <v>OK</v>
      </c>
    </row>
    <row r="135" spans="1:4" ht="12.75">
      <c r="A135" s="39">
        <v>40940</v>
      </c>
      <c r="B135" s="40">
        <v>2252578</v>
      </c>
      <c r="C135" s="15">
        <v>2119846</v>
      </c>
      <c r="D135" s="49" t="str">
        <f t="shared" si="0"/>
        <v>OK</v>
      </c>
    </row>
    <row r="136" spans="1:4" ht="12.75">
      <c r="A136" s="39">
        <v>40969</v>
      </c>
      <c r="B136" s="40">
        <v>2873698</v>
      </c>
      <c r="C136" s="15">
        <v>2822570</v>
      </c>
      <c r="D136" s="49" t="str">
        <f t="shared" si="0"/>
        <v>OK</v>
      </c>
    </row>
    <row r="137" spans="1:4" ht="12.75">
      <c r="A137" s="39">
        <v>41000</v>
      </c>
      <c r="B137" s="40">
        <v>2529488</v>
      </c>
      <c r="C137" s="15">
        <v>2533503</v>
      </c>
      <c r="D137" s="49" t="str">
        <f t="shared" si="0"/>
        <v>OK</v>
      </c>
    </row>
    <row r="138" spans="1:4" ht="12.75">
      <c r="A138" s="39">
        <v>41030</v>
      </c>
      <c r="B138" s="40">
        <v>2664157</v>
      </c>
      <c r="C138" s="15">
        <v>2698126</v>
      </c>
      <c r="D138" s="49" t="str">
        <f t="shared" si="0"/>
        <v>OK</v>
      </c>
    </row>
    <row r="139" spans="1:4" ht="12.75">
      <c r="A139" s="39">
        <v>41061</v>
      </c>
      <c r="B139" s="40">
        <v>3011719</v>
      </c>
      <c r="C139" s="15">
        <v>3032128</v>
      </c>
      <c r="D139" s="49" t="str">
        <f t="shared" si="0"/>
        <v>OK</v>
      </c>
    </row>
    <row r="140" spans="1:4" ht="12.75">
      <c r="A140" s="39">
        <v>41091</v>
      </c>
      <c r="B140" s="40">
        <v>3172810</v>
      </c>
      <c r="C140" s="15">
        <v>3255833</v>
      </c>
      <c r="D140" s="49" t="str">
        <f t="shared" si="0"/>
        <v>OK</v>
      </c>
    </row>
    <row r="141" spans="1:4" ht="12.75">
      <c r="A141" s="39">
        <v>41122</v>
      </c>
      <c r="B141" s="40">
        <v>3178485</v>
      </c>
      <c r="C141" s="15">
        <v>3168587</v>
      </c>
      <c r="D141" s="49" t="str">
        <f t="shared" si="0"/>
        <v>OK</v>
      </c>
    </row>
    <row r="142" spans="1:4" ht="12.75">
      <c r="A142" s="39">
        <v>41153</v>
      </c>
      <c r="B142" s="40">
        <v>2545650</v>
      </c>
      <c r="C142" s="15">
        <v>2632565</v>
      </c>
      <c r="D142" s="49" t="str">
        <f t="shared" si="0"/>
        <v>OK</v>
      </c>
    </row>
    <row r="143" spans="1:4" ht="12.75">
      <c r="A143" s="39">
        <v>41183</v>
      </c>
      <c r="B143" s="40">
        <v>2739864</v>
      </c>
      <c r="C143" s="15">
        <v>2686201</v>
      </c>
      <c r="D143" t="str">
        <f aca="true" t="shared" si="1" ref="D143:D178">IF(C143=B131,"OK","Error. Last year's data possibly revised")</f>
        <v>OK</v>
      </c>
    </row>
    <row r="144" spans="1:4" ht="12.75">
      <c r="A144" s="39">
        <v>41214</v>
      </c>
      <c r="B144" s="40">
        <v>2452296</v>
      </c>
      <c r="C144" s="15">
        <v>2380028</v>
      </c>
      <c r="D144" t="str">
        <f t="shared" si="1"/>
        <v>OK</v>
      </c>
    </row>
    <row r="145" spans="1:4" ht="12.75">
      <c r="A145" s="39">
        <v>41244</v>
      </c>
      <c r="B145" s="40">
        <v>2405733</v>
      </c>
      <c r="C145" s="15">
        <v>2378797</v>
      </c>
      <c r="D145" t="str">
        <f t="shared" si="1"/>
        <v>OK</v>
      </c>
    </row>
    <row r="146" spans="1:4" ht="12.75">
      <c r="A146" s="39">
        <v>41275</v>
      </c>
      <c r="B146" s="40">
        <v>2317733</v>
      </c>
      <c r="C146" s="15">
        <v>2244150</v>
      </c>
      <c r="D146" t="str">
        <f t="shared" si="1"/>
        <v>OK</v>
      </c>
    </row>
    <row r="147" spans="1:4" ht="12.75">
      <c r="A147" s="39">
        <v>41306</v>
      </c>
      <c r="B147" s="51">
        <v>2265443</v>
      </c>
      <c r="C147" s="50">
        <v>2252578</v>
      </c>
      <c r="D147" s="49" t="str">
        <f t="shared" si="1"/>
        <v>OK</v>
      </c>
    </row>
    <row r="148" spans="1:4" ht="12.75">
      <c r="A148" s="39">
        <v>41334</v>
      </c>
      <c r="B148" s="40">
        <v>2925696</v>
      </c>
      <c r="C148" s="15">
        <v>2873698</v>
      </c>
      <c r="D148" s="49" t="str">
        <f t="shared" si="1"/>
        <v>OK</v>
      </c>
    </row>
    <row r="149" spans="1:4" ht="12.75">
      <c r="A149" s="39">
        <v>41365</v>
      </c>
      <c r="B149" s="40">
        <v>2582855</v>
      </c>
      <c r="C149" s="15">
        <v>2529488</v>
      </c>
      <c r="D149" s="49" t="str">
        <f t="shared" si="1"/>
        <v>OK</v>
      </c>
    </row>
    <row r="150" spans="1:4" ht="12.75">
      <c r="A150" s="39">
        <v>41395</v>
      </c>
      <c r="B150" s="40">
        <v>2755814</v>
      </c>
      <c r="C150" s="15">
        <v>2664157</v>
      </c>
      <c r="D150" s="49" t="str">
        <f t="shared" si="1"/>
        <v>OK</v>
      </c>
    </row>
    <row r="151" spans="1:4" ht="12.75">
      <c r="A151" s="39">
        <v>41426</v>
      </c>
      <c r="B151" s="40">
        <v>3026785</v>
      </c>
      <c r="C151" s="15">
        <v>3011719</v>
      </c>
      <c r="D151" s="49" t="str">
        <f t="shared" si="1"/>
        <v>OK</v>
      </c>
    </row>
    <row r="152" spans="1:4" ht="12.75">
      <c r="A152" s="39">
        <v>41456</v>
      </c>
      <c r="B152" s="40">
        <v>3203078</v>
      </c>
      <c r="C152" s="15">
        <v>3172810</v>
      </c>
      <c r="D152" s="49" t="str">
        <f t="shared" si="1"/>
        <v>OK</v>
      </c>
    </row>
    <row r="153" spans="1:4" ht="12.75">
      <c r="A153" s="39">
        <v>41487</v>
      </c>
      <c r="B153" s="40">
        <v>3214093</v>
      </c>
      <c r="C153" s="15">
        <v>3178485</v>
      </c>
      <c r="D153" s="49" t="str">
        <f t="shared" si="1"/>
        <v>OK</v>
      </c>
    </row>
    <row r="154" spans="1:4" ht="12.75">
      <c r="A154" s="39">
        <v>41518</v>
      </c>
      <c r="B154" s="40">
        <v>2632109</v>
      </c>
      <c r="C154" s="15">
        <v>2545650</v>
      </c>
      <c r="D154" s="49" t="str">
        <f t="shared" si="1"/>
        <v>OK</v>
      </c>
    </row>
    <row r="155" spans="1:4" ht="12.75">
      <c r="A155" s="39">
        <v>41548</v>
      </c>
      <c r="B155" s="40">
        <v>2754585</v>
      </c>
      <c r="C155" s="15">
        <v>2739864</v>
      </c>
      <c r="D155" s="49" t="str">
        <f t="shared" si="1"/>
        <v>OK</v>
      </c>
    </row>
    <row r="156" spans="1:4" ht="12.75">
      <c r="A156" s="39">
        <v>41579</v>
      </c>
      <c r="B156" s="40">
        <v>2406603</v>
      </c>
      <c r="C156" s="15">
        <v>2452296</v>
      </c>
      <c r="D156" s="49" t="str">
        <f t="shared" si="1"/>
        <v>OK</v>
      </c>
    </row>
    <row r="157" spans="1:4" ht="12.75">
      <c r="A157" s="39">
        <v>41609</v>
      </c>
      <c r="B157" s="40">
        <v>2683305</v>
      </c>
      <c r="C157" s="15">
        <v>2405733</v>
      </c>
      <c r="D157" s="49" t="str">
        <f t="shared" si="1"/>
        <v>OK</v>
      </c>
    </row>
    <row r="158" spans="1:4" ht="12.75">
      <c r="A158" s="39">
        <v>41640</v>
      </c>
      <c r="B158" s="51">
        <v>2470474</v>
      </c>
      <c r="C158" s="50">
        <v>2317733</v>
      </c>
      <c r="D158" s="49" t="str">
        <f t="shared" si="1"/>
        <v>OK</v>
      </c>
    </row>
    <row r="159" spans="1:4" ht="12.75">
      <c r="A159" s="39">
        <v>41671</v>
      </c>
      <c r="B159" s="40">
        <v>2374656</v>
      </c>
      <c r="C159" s="15">
        <v>2265443</v>
      </c>
      <c r="D159" s="49" t="str">
        <f t="shared" si="1"/>
        <v>OK</v>
      </c>
    </row>
    <row r="160" spans="1:4" ht="12.75">
      <c r="A160" s="39">
        <v>41699</v>
      </c>
      <c r="B160" s="40">
        <v>3128367</v>
      </c>
      <c r="C160" s="15">
        <v>2925696</v>
      </c>
      <c r="D160" s="49" t="str">
        <f t="shared" si="1"/>
        <v>OK</v>
      </c>
    </row>
    <row r="161" spans="1:4" ht="12.75">
      <c r="A161" s="39">
        <v>41730</v>
      </c>
      <c r="B161" s="40">
        <v>2731912</v>
      </c>
      <c r="C161" s="15">
        <v>2582855</v>
      </c>
      <c r="D161" s="49" t="str">
        <f t="shared" si="1"/>
        <v>OK</v>
      </c>
    </row>
    <row r="162" spans="1:4" ht="12.75">
      <c r="A162" s="39">
        <v>41760</v>
      </c>
      <c r="B162" s="40">
        <v>2861231</v>
      </c>
      <c r="C162" s="15">
        <v>2755814</v>
      </c>
      <c r="D162" s="49" t="str">
        <f t="shared" si="1"/>
        <v>OK</v>
      </c>
    </row>
    <row r="163" spans="1:4" ht="12.75">
      <c r="A163" s="39">
        <v>41791</v>
      </c>
      <c r="B163" s="40">
        <v>3146547</v>
      </c>
      <c r="C163" s="15">
        <v>3026785</v>
      </c>
      <c r="D163" s="49" t="str">
        <f t="shared" si="1"/>
        <v>OK</v>
      </c>
    </row>
    <row r="164" spans="1:4" ht="12.75">
      <c r="A164" s="39">
        <v>41821</v>
      </c>
      <c r="B164" s="40">
        <v>3326518</v>
      </c>
      <c r="C164" s="15">
        <v>3203078</v>
      </c>
      <c r="D164" s="49" t="str">
        <f t="shared" si="1"/>
        <v>OK</v>
      </c>
    </row>
    <row r="165" spans="1:4" ht="12.75">
      <c r="A165" s="39">
        <v>41852</v>
      </c>
      <c r="B165" s="40">
        <v>3304197</v>
      </c>
      <c r="C165" s="15">
        <v>3214093</v>
      </c>
      <c r="D165" s="49" t="str">
        <f t="shared" si="1"/>
        <v>OK</v>
      </c>
    </row>
    <row r="166" spans="1:4" ht="12.75">
      <c r="A166" s="39">
        <v>41883</v>
      </c>
      <c r="B166" s="40">
        <v>2742400</v>
      </c>
      <c r="C166" s="15">
        <v>2632109</v>
      </c>
      <c r="D166" s="49" t="str">
        <f t="shared" si="1"/>
        <v>OK</v>
      </c>
    </row>
    <row r="167" spans="1:4" ht="12.75">
      <c r="A167" s="39">
        <v>41913</v>
      </c>
      <c r="B167" s="59">
        <v>2868011</v>
      </c>
      <c r="C167" s="61">
        <v>2754585</v>
      </c>
      <c r="D167" s="49" t="str">
        <f t="shared" si="1"/>
        <v>OK</v>
      </c>
    </row>
    <row r="168" spans="1:4" ht="12.75">
      <c r="A168" s="39">
        <v>41944</v>
      </c>
      <c r="B168" s="59">
        <v>2468310</v>
      </c>
      <c r="C168" s="61">
        <v>2406603</v>
      </c>
      <c r="D168" s="49" t="str">
        <f t="shared" si="1"/>
        <v>OK</v>
      </c>
    </row>
    <row r="169" spans="1:4" ht="12.75">
      <c r="A169" s="39">
        <v>41974</v>
      </c>
      <c r="B169" s="50">
        <v>2658912</v>
      </c>
      <c r="C169" s="62">
        <v>2683305</v>
      </c>
      <c r="D169" s="49" t="str">
        <f t="shared" si="1"/>
        <v>OK</v>
      </c>
    </row>
    <row r="170" spans="1:4" ht="12.75">
      <c r="A170" s="39">
        <v>42005</v>
      </c>
      <c r="B170" s="60">
        <v>2506541</v>
      </c>
      <c r="C170" s="62">
        <v>2470474</v>
      </c>
      <c r="D170" s="49" t="str">
        <f t="shared" si="1"/>
        <v>OK</v>
      </c>
    </row>
    <row r="171" spans="1:4" ht="12.75">
      <c r="A171" s="39">
        <v>42036</v>
      </c>
      <c r="B171" s="60">
        <v>2450883</v>
      </c>
      <c r="C171" s="62">
        <v>2374656</v>
      </c>
      <c r="D171" s="49" t="str">
        <f t="shared" si="1"/>
        <v>OK</v>
      </c>
    </row>
    <row r="172" spans="1:4" ht="12.75">
      <c r="A172" s="39">
        <v>42064</v>
      </c>
      <c r="B172" s="63">
        <v>3133062</v>
      </c>
      <c r="C172" s="63">
        <v>3128367</v>
      </c>
      <c r="D172" s="55" t="str">
        <f t="shared" si="1"/>
        <v>OK</v>
      </c>
    </row>
    <row r="173" spans="1:9" ht="12.75">
      <c r="A173" s="39">
        <v>42095</v>
      </c>
      <c r="B173" s="64">
        <v>2820791</v>
      </c>
      <c r="C173" s="64">
        <v>2731912</v>
      </c>
      <c r="D173" s="55" t="str">
        <f t="shared" si="1"/>
        <v>OK</v>
      </c>
      <c r="F173" s="56"/>
      <c r="G173" s="56"/>
      <c r="H173" s="56"/>
      <c r="I173" s="56"/>
    </row>
    <row r="174" spans="1:9" ht="12.75">
      <c r="A174" s="39">
        <v>42125</v>
      </c>
      <c r="B174" s="64">
        <v>2943807</v>
      </c>
      <c r="C174" s="64">
        <v>2861231</v>
      </c>
      <c r="D174" s="55" t="str">
        <f t="shared" si="1"/>
        <v>OK</v>
      </c>
      <c r="F174" s="56"/>
      <c r="G174" s="56"/>
      <c r="H174" s="56"/>
      <c r="I174" s="56"/>
    </row>
    <row r="175" spans="1:9" ht="12.75">
      <c r="A175" s="39">
        <v>42156</v>
      </c>
      <c r="B175" s="64">
        <v>3262277</v>
      </c>
      <c r="C175" s="64">
        <v>3146547</v>
      </c>
      <c r="D175" s="55" t="str">
        <f t="shared" si="1"/>
        <v>OK</v>
      </c>
      <c r="F175" s="56"/>
      <c r="G175" s="58"/>
      <c r="H175" s="58"/>
      <c r="I175" s="56"/>
    </row>
    <row r="176" spans="1:9" ht="12.75">
      <c r="A176" s="39">
        <v>42186</v>
      </c>
      <c r="B176" s="57">
        <v>3463546</v>
      </c>
      <c r="C176" s="11">
        <v>3326518</v>
      </c>
      <c r="D176" s="55" t="str">
        <f t="shared" si="1"/>
        <v>OK</v>
      </c>
      <c r="F176" s="56"/>
      <c r="G176" s="56"/>
      <c r="H176" s="56"/>
      <c r="I176" s="56"/>
    </row>
    <row r="177" spans="1:4" ht="12.75">
      <c r="A177" s="39">
        <v>42217</v>
      </c>
      <c r="B177" s="57">
        <v>3423186</v>
      </c>
      <c r="C177" s="11">
        <v>3304197</v>
      </c>
      <c r="D177" s="55" t="str">
        <f t="shared" si="1"/>
        <v>OK</v>
      </c>
    </row>
    <row r="178" spans="1:4" ht="12.75">
      <c r="A178" s="39">
        <v>42248</v>
      </c>
      <c r="B178" s="40">
        <v>2918579</v>
      </c>
      <c r="C178" s="15">
        <v>2742400</v>
      </c>
      <c r="D178" s="55" t="str">
        <f t="shared" si="1"/>
        <v>OK</v>
      </c>
    </row>
    <row r="179" spans="1:4" ht="12.75">
      <c r="A179" s="39">
        <v>42278</v>
      </c>
      <c r="B179" s="51">
        <v>3067038</v>
      </c>
      <c r="C179" s="50">
        <v>2868011</v>
      </c>
      <c r="D179" s="55" t="str">
        <f>IF(C179=B167,"OK","Error. Last year's data possibly revised")</f>
        <v>OK</v>
      </c>
    </row>
    <row r="180" spans="1:4" ht="12.75">
      <c r="A180" s="39">
        <v>42309</v>
      </c>
      <c r="B180" s="40">
        <v>2747716</v>
      </c>
      <c r="C180" s="15">
        <v>2468310</v>
      </c>
      <c r="D180" s="55" t="str">
        <f>IF(C180=B168,"OK","Error. Last year's data possibly revised")</f>
        <v>OK</v>
      </c>
    </row>
    <row r="181" spans="1:4" ht="12.75">
      <c r="A181" s="39">
        <v>42339</v>
      </c>
      <c r="B181" s="50">
        <v>2738103</v>
      </c>
      <c r="C181" s="50">
        <v>2658912</v>
      </c>
      <c r="D181" s="55" t="str">
        <f>IF(C181=B169,"OK","Error. Last year's data possibly revised")</f>
        <v>OK</v>
      </c>
    </row>
    <row r="182" spans="1:4" ht="12.75">
      <c r="A182" s="39">
        <v>42370</v>
      </c>
      <c r="B182" s="40">
        <v>2612864</v>
      </c>
      <c r="C182" s="15">
        <v>2506541</v>
      </c>
      <c r="D182" s="55" t="str">
        <f>IF(C182=B170,"OK","Error. Last year's data possibly revised")</f>
        <v>OK</v>
      </c>
    </row>
    <row r="183" spans="1:4" ht="12.75">
      <c r="A183" s="39">
        <v>42401</v>
      </c>
      <c r="B183" s="40">
        <v>2563581</v>
      </c>
      <c r="C183" s="15">
        <v>2450883</v>
      </c>
      <c r="D183" t="s">
        <v>29</v>
      </c>
    </row>
    <row r="184" spans="1:4" ht="12.75">
      <c r="A184" s="39">
        <v>42430</v>
      </c>
      <c r="B184" s="40">
        <v>3217730</v>
      </c>
      <c r="C184" s="15">
        <v>3133062</v>
      </c>
      <c r="D184" s="55" t="s">
        <v>29</v>
      </c>
    </row>
    <row r="185" spans="1:4" ht="12.75">
      <c r="A185" s="39">
        <v>42461</v>
      </c>
      <c r="B185" s="57">
        <v>2906772</v>
      </c>
      <c r="C185" s="15">
        <v>2820791</v>
      </c>
      <c r="D185" s="50" t="s">
        <v>29</v>
      </c>
    </row>
    <row r="186" spans="1:4" ht="12.75">
      <c r="A186" s="39">
        <v>42491</v>
      </c>
      <c r="B186" s="57">
        <v>3055654</v>
      </c>
      <c r="C186" s="15">
        <v>2943807</v>
      </c>
      <c r="D186" t="s">
        <v>29</v>
      </c>
    </row>
    <row r="187" spans="1:4" ht="12.75">
      <c r="A187" s="39">
        <v>42522</v>
      </c>
      <c r="B187" s="72">
        <v>3352959</v>
      </c>
      <c r="C187" s="50">
        <v>2943807</v>
      </c>
      <c r="D187" s="55" t="s">
        <v>29</v>
      </c>
    </row>
    <row r="188" spans="1:3" ht="12.75">
      <c r="A188" s="39">
        <v>42552</v>
      </c>
      <c r="B188" s="57">
        <v>3534207</v>
      </c>
      <c r="C188" s="15">
        <v>3463661</v>
      </c>
    </row>
    <row r="189" spans="1:4" ht="12.75">
      <c r="A189" s="39">
        <v>42583</v>
      </c>
      <c r="B189" s="40">
        <v>3437565</v>
      </c>
      <c r="C189" s="15">
        <v>3423186</v>
      </c>
      <c r="D189" t="s">
        <v>29</v>
      </c>
    </row>
    <row r="190" spans="1:4" ht="12.75">
      <c r="A190" s="39">
        <v>42614</v>
      </c>
      <c r="B190" s="40">
        <v>2984746</v>
      </c>
      <c r="C190" s="15">
        <v>2918579</v>
      </c>
      <c r="D190" t="s">
        <v>29</v>
      </c>
    </row>
    <row r="191" spans="1:3" ht="12.75">
      <c r="A191" s="39">
        <v>42644</v>
      </c>
      <c r="B191" s="40">
        <v>3100060</v>
      </c>
      <c r="C191" s="15">
        <v>3067041</v>
      </c>
    </row>
    <row r="192" spans="1:3" ht="12.75">
      <c r="A192" s="39">
        <v>42675</v>
      </c>
      <c r="B192" s="40">
        <v>2780582</v>
      </c>
      <c r="C192" s="15">
        <v>2752474</v>
      </c>
    </row>
    <row r="193" spans="1:4" ht="12.75">
      <c r="A193" s="39">
        <v>42705</v>
      </c>
      <c r="B193" s="40">
        <v>2796776</v>
      </c>
      <c r="C193" s="15">
        <v>2738103</v>
      </c>
      <c r="D193" t="s">
        <v>29</v>
      </c>
    </row>
    <row r="194" spans="1:3" ht="12.75">
      <c r="A194" s="39">
        <v>42736</v>
      </c>
      <c r="B194" s="40">
        <v>2599790</v>
      </c>
      <c r="C194" s="15">
        <v>2609912</v>
      </c>
    </row>
    <row r="195" spans="1:3" ht="12.75">
      <c r="A195" s="39">
        <v>42767</v>
      </c>
      <c r="B195" s="40">
        <v>2522863</v>
      </c>
      <c r="C195" s="15">
        <v>2554290</v>
      </c>
    </row>
    <row r="196" spans="1:4" ht="12.75">
      <c r="A196" s="39">
        <v>42795</v>
      </c>
      <c r="B196" s="40">
        <v>3327984</v>
      </c>
      <c r="C196" s="15">
        <v>3217730</v>
      </c>
      <c r="D196" t="s">
        <v>29</v>
      </c>
    </row>
    <row r="197" spans="1:3" ht="12.75">
      <c r="A197" s="39">
        <v>42826</v>
      </c>
      <c r="B197" s="40">
        <v>3095064</v>
      </c>
      <c r="C197" s="15">
        <v>3002942</v>
      </c>
    </row>
    <row r="198" spans="1:3" ht="12.75">
      <c r="A198" s="39">
        <v>42856</v>
      </c>
      <c r="B198" s="51">
        <v>3100817</v>
      </c>
      <c r="C198" s="50">
        <v>3068401</v>
      </c>
    </row>
    <row r="199" spans="1:4" ht="12.75">
      <c r="A199" s="39">
        <v>42887</v>
      </c>
      <c r="B199" s="40">
        <v>3382501</v>
      </c>
      <c r="C199" s="15">
        <v>3354962</v>
      </c>
      <c r="D199" s="76">
        <f>IF(C199=B187,"OK",C199-B187)</f>
        <v>2003</v>
      </c>
    </row>
    <row r="200" spans="1:4" ht="12.75">
      <c r="A200" s="39">
        <v>42917</v>
      </c>
      <c r="B200" s="40">
        <v>3535742</v>
      </c>
      <c r="C200" s="15">
        <v>3534366</v>
      </c>
      <c r="D200" s="76">
        <f>IF(C200=B188,"OK",C200-B188)</f>
        <v>159</v>
      </c>
    </row>
    <row r="201" spans="1:4" ht="12.75">
      <c r="A201" s="39">
        <v>42948</v>
      </c>
      <c r="B201" s="40">
        <v>3551399</v>
      </c>
      <c r="C201" s="15">
        <v>3434978</v>
      </c>
      <c r="D201" s="76">
        <f>IF(C201=B189,"OK",C201-B189)</f>
        <v>-2587</v>
      </c>
    </row>
    <row r="202" spans="1:4" ht="12.75">
      <c r="A202" s="39">
        <v>42979</v>
      </c>
      <c r="B202" s="40">
        <v>2943687</v>
      </c>
      <c r="C202" s="15">
        <v>2984748</v>
      </c>
      <c r="D202" s="76">
        <f>IF(C202=B190,"OK",C202-B190)</f>
        <v>2</v>
      </c>
    </row>
    <row r="203" spans="1:4" ht="12.75">
      <c r="A203" s="39">
        <v>43009</v>
      </c>
      <c r="B203" s="40">
        <v>3146187</v>
      </c>
      <c r="C203" s="15">
        <v>3100060</v>
      </c>
      <c r="D203" s="77" t="str">
        <f>IF(C203=B191,"OK",C203-B191)</f>
        <v>OK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2"/>
  <sheetViews>
    <sheetView zoomScale="40" zoomScaleNormal="40" zoomScalePageLayoutView="0" workbookViewId="0" topLeftCell="A1">
      <selection activeCell="W69" sqref="W69"/>
    </sheetView>
  </sheetViews>
  <sheetFormatPr defaultColWidth="9.140625" defaultRowHeight="12.75"/>
  <sheetData>
    <row r="1" ht="12.75">
      <c r="B1" s="2" t="s">
        <v>12</v>
      </c>
    </row>
    <row r="2" ht="13.5">
      <c r="B2" s="10" t="s">
        <v>24</v>
      </c>
    </row>
  </sheetData>
  <sheetProtection/>
  <hyperlinks>
    <hyperlink ref="B2" r:id="rId1" display="https://www.mspairport.com/about-msp/statistics/operations-and-passenger-reports.aspx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Grunewald</dc:creator>
  <cp:keywords/>
  <dc:description/>
  <cp:lastModifiedBy>Federal Reserve System User</cp:lastModifiedBy>
  <cp:lastPrinted>2010-06-30T18:36:28Z</cp:lastPrinted>
  <dcterms:created xsi:type="dcterms:W3CDTF">2001-04-20T16:18:42Z</dcterms:created>
  <dcterms:modified xsi:type="dcterms:W3CDTF">2017-12-12T15:55:55Z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9c5af032-de1d-4920-a0d5-f128bf441325</vt:lpwstr>
  </property>
</Properties>
</file>