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8190" activeTab="0"/>
  </bookViews>
  <sheets>
    <sheet name="MI SERS" sheetId="1" r:id="rId1"/>
    <sheet name="MI MERS" sheetId="2" r:id="rId2"/>
    <sheet name="MI PSERS" sheetId="3" r:id="rId3"/>
    <sheet name="MN PERA" sheetId="4" r:id="rId4"/>
    <sheet name="MN SERF" sheetId="5" r:id="rId5"/>
    <sheet name="MN TRS" sheetId="6" r:id="rId6"/>
    <sheet name="Mpls teachers" sheetId="7" r:id="rId7"/>
    <sheet name="St.P teachers" sheetId="8" r:id="rId8"/>
    <sheet name="Duluth teachers" sheetId="9" r:id="rId9"/>
    <sheet name="MT PERS" sheetId="10" r:id="rId10"/>
    <sheet name="MT teachers" sheetId="11" r:id="rId11"/>
    <sheet name="ND PERS" sheetId="12" r:id="rId12"/>
    <sheet name="ND TFFR" sheetId="13" r:id="rId13"/>
    <sheet name="SDRS" sheetId="14" r:id="rId14"/>
    <sheet name="WRS" sheetId="15" r:id="rId15"/>
  </sheets>
  <definedNames/>
  <calcPr fullCalcOnLoad="1"/>
</workbook>
</file>

<file path=xl/sharedStrings.xml><?xml version="1.0" encoding="utf-8"?>
<sst xmlns="http://schemas.openxmlformats.org/spreadsheetml/2006/main" count="225" uniqueCount="54">
  <si>
    <t>South Dakota Retirement System</t>
  </si>
  <si>
    <t>Minneapolis Teachers Retirement Fund Association</t>
  </si>
  <si>
    <t>Montana Teachers Retirement System</t>
  </si>
  <si>
    <t>Duluth Teachers Retirement Fund Association</t>
  </si>
  <si>
    <t>North Dakota Teachers Fund for Retirement</t>
  </si>
  <si>
    <t>Source: annual and actuarial reports of pension plans, compiled by the Federal Reserve Bank of Minneapolis</t>
  </si>
  <si>
    <t>Michigan State Employees Retirement System</t>
  </si>
  <si>
    <t>Funding ratio</t>
  </si>
  <si>
    <t>Employer contribution</t>
  </si>
  <si>
    <t>Employee contribution</t>
  </si>
  <si>
    <t>Municipal Employees' Retirement System of Michigan</t>
  </si>
  <si>
    <t>Funding Ratio</t>
  </si>
  <si>
    <t>Montana Public Employees' Retirement Board</t>
  </si>
  <si>
    <t>n/a</t>
  </si>
  <si>
    <t>North Dakota Public Employees' Retirement System</t>
  </si>
  <si>
    <t>Wisconsin Retirement System</t>
  </si>
  <si>
    <t>Investment return rate</t>
  </si>
  <si>
    <t>St. Paul Teachers Retirement Fund Association</t>
  </si>
  <si>
    <t>Benefit Payments</t>
  </si>
  <si>
    <t>Actuarial Accrued Liability</t>
  </si>
  <si>
    <t>Unfunded Actuarial Accrued Liability</t>
  </si>
  <si>
    <t>Benefit payments</t>
  </si>
  <si>
    <t>Michigan Public School Employees' Retirement System</t>
  </si>
  <si>
    <t>Investment and other income</t>
  </si>
  <si>
    <t>reg benefits</t>
  </si>
  <si>
    <t>disability payments</t>
  </si>
  <si>
    <t>total benefits</t>
  </si>
  <si>
    <t>supplemental chks</t>
  </si>
  <si>
    <t>benefit payments</t>
  </si>
  <si>
    <t>regular</t>
  </si>
  <si>
    <t>dsability</t>
  </si>
  <si>
    <t>supplmental</t>
  </si>
  <si>
    <t>Note: all figures are for the pension fund only, and do not include any financial matters concerning health care benefits, which are substantial</t>
  </si>
  <si>
    <t>n/a*</t>
  </si>
  <si>
    <t>Minnesota Teachers Retirement Association Fund</t>
  </si>
  <si>
    <t>Net Investment Income</t>
  </si>
  <si>
    <t>Minnesota Public Employees Retirement Fund</t>
  </si>
  <si>
    <t>Net Investment Return</t>
  </si>
  <si>
    <t>Minnesota State Employees Retirement Fund</t>
  </si>
  <si>
    <t>Investment Income</t>
  </si>
  <si>
    <t>investment return rate</t>
  </si>
  <si>
    <t>Investment income</t>
  </si>
  <si>
    <t>Investment rate of return</t>
  </si>
  <si>
    <t xml:space="preserve">Actuarial Value of Assets </t>
  </si>
  <si>
    <t>Benefit Recipients</t>
  </si>
  <si>
    <t>Annuitants</t>
  </si>
  <si>
    <t>Investment rate of return*</t>
  </si>
  <si>
    <t>* rate of return is for assets in Fixed Trust</t>
  </si>
  <si>
    <t>Beneficiaries</t>
  </si>
  <si>
    <t>Benefit recipients</t>
  </si>
  <si>
    <t>*Beneficiaries from 1996-99 are estimates</t>
  </si>
  <si>
    <t>*Employee contribution figures from pre-1999 were not included because available reports did not differentiate contributions for pension and health care coverage</t>
  </si>
  <si>
    <t>Investment return</t>
  </si>
  <si>
    <t>Actuarial Value of Assets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</si>
</sst>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&quot;$&quot;#,##0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168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8" fontId="1" fillId="0" borderId="1" xfId="0" applyNumberFormat="1" applyFont="1" applyFill="1" applyBorder="1" applyAlignment="1">
      <alignment horizontal="center" wrapText="1"/>
    </xf>
    <xf numFmtId="169" fontId="1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168" fontId="1" fillId="0" borderId="2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168" fontId="4" fillId="0" borderId="2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0" fontId="1" fillId="0" borderId="2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justify"/>
    </xf>
    <xf numFmtId="0" fontId="2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169" fontId="2" fillId="0" borderId="1" xfId="0" applyNumberFormat="1" applyFont="1" applyBorder="1" applyAlignment="1">
      <alignment wrapText="1"/>
    </xf>
    <xf numFmtId="169" fontId="1" fillId="0" borderId="1" xfId="0" applyNumberFormat="1" applyFont="1" applyBorder="1" applyAlignment="1">
      <alignment horizontal="center"/>
    </xf>
    <xf numFmtId="169" fontId="1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1" xfId="0" applyNumberFormat="1" applyFont="1" applyFill="1" applyBorder="1" applyAlignment="1">
      <alignment/>
    </xf>
    <xf numFmtId="169" fontId="1" fillId="0" borderId="1" xfId="0" applyNumberFormat="1" applyFont="1" applyBorder="1" applyAlignment="1">
      <alignment/>
    </xf>
    <xf numFmtId="169" fontId="1" fillId="0" borderId="1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6" fontId="1" fillId="0" borderId="0" xfId="0" applyNumberFormat="1" applyFont="1" applyAlignment="1">
      <alignment/>
    </xf>
    <xf numFmtId="6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/>
    </xf>
    <xf numFmtId="169" fontId="1" fillId="0" borderId="1" xfId="0" applyNumberFormat="1" applyFont="1" applyFill="1" applyBorder="1" applyAlignment="1">
      <alignment horizontal="center"/>
    </xf>
    <xf numFmtId="169" fontId="1" fillId="0" borderId="1" xfId="0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/>
    </xf>
    <xf numFmtId="169" fontId="1" fillId="0" borderId="4" xfId="0" applyNumberFormat="1" applyFont="1" applyFill="1" applyBorder="1" applyAlignment="1">
      <alignment/>
    </xf>
    <xf numFmtId="0" fontId="2" fillId="0" borderId="3" xfId="0" applyFont="1" applyBorder="1" applyAlignment="1">
      <alignment vertical="top" wrapText="1"/>
    </xf>
    <xf numFmtId="168" fontId="1" fillId="0" borderId="5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169" fontId="1" fillId="0" borderId="6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169" fontId="1" fillId="0" borderId="0" xfId="0" applyNumberFormat="1" applyFont="1" applyBorder="1" applyAlignment="1">
      <alignment/>
    </xf>
    <xf numFmtId="169" fontId="4" fillId="0" borderId="0" xfId="0" applyNumberFormat="1" applyFont="1" applyAlignment="1">
      <alignment/>
    </xf>
    <xf numFmtId="168" fontId="2" fillId="0" borderId="6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/>
    </xf>
    <xf numFmtId="168" fontId="1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69" fontId="2" fillId="0" borderId="6" xfId="0" applyNumberFormat="1" applyFont="1" applyBorder="1" applyAlignment="1">
      <alignment wrapText="1"/>
    </xf>
    <xf numFmtId="3" fontId="1" fillId="0" borderId="6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/>
    </xf>
    <xf numFmtId="169" fontId="1" fillId="0" borderId="6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/>
    </xf>
    <xf numFmtId="168" fontId="2" fillId="0" borderId="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" xfId="0" applyFont="1" applyBorder="1" applyAlignment="1">
      <alignment wrapText="1"/>
    </xf>
    <xf numFmtId="169" fontId="1" fillId="0" borderId="3" xfId="0" applyNumberFormat="1" applyFont="1" applyBorder="1" applyAlignment="1">
      <alignment/>
    </xf>
    <xf numFmtId="169" fontId="1" fillId="0" borderId="3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justify"/>
    </xf>
    <xf numFmtId="0" fontId="2" fillId="0" borderId="8" xfId="0" applyFont="1" applyBorder="1" applyAlignment="1">
      <alignment vertical="top"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0.421875" style="2" customWidth="1"/>
    <col min="2" max="11" width="12.7109375" style="2" customWidth="1"/>
    <col min="12" max="16384" width="9.140625" style="2" customWidth="1"/>
  </cols>
  <sheetData>
    <row r="1" spans="1:4" ht="19.5" customHeight="1">
      <c r="A1" s="95" t="s">
        <v>6</v>
      </c>
      <c r="B1" s="96"/>
      <c r="C1" s="96"/>
      <c r="D1" s="96"/>
    </row>
    <row r="3" spans="1:11" ht="13.5" customHeight="1">
      <c r="A3" s="3"/>
      <c r="B3" s="4">
        <v>2005</v>
      </c>
      <c r="C3" s="4">
        <v>2004</v>
      </c>
      <c r="D3" s="4">
        <v>2003</v>
      </c>
      <c r="E3" s="4">
        <v>2002</v>
      </c>
      <c r="F3" s="4">
        <v>2001</v>
      </c>
      <c r="G3" s="4">
        <v>2000</v>
      </c>
      <c r="H3" s="4">
        <v>1999</v>
      </c>
      <c r="I3" s="4">
        <v>1998</v>
      </c>
      <c r="J3" s="4">
        <v>1997</v>
      </c>
      <c r="K3" s="4">
        <v>1996</v>
      </c>
    </row>
    <row r="4" spans="1:11" ht="17.25" customHeight="1">
      <c r="A4" s="31" t="s">
        <v>7</v>
      </c>
      <c r="B4" s="6"/>
      <c r="C4" s="6">
        <v>0.845</v>
      </c>
      <c r="D4" s="6">
        <v>0.888</v>
      </c>
      <c r="E4" s="6">
        <v>0.987</v>
      </c>
      <c r="F4" s="6">
        <v>1.076</v>
      </c>
      <c r="G4" s="6">
        <v>1.091</v>
      </c>
      <c r="H4" s="6">
        <v>1.069</v>
      </c>
      <c r="I4" s="6">
        <v>1.072</v>
      </c>
      <c r="J4" s="6">
        <v>1.09</v>
      </c>
      <c r="K4" s="6">
        <v>0.934</v>
      </c>
    </row>
    <row r="5" spans="1:11" ht="17.25" customHeight="1">
      <c r="A5" s="31" t="s">
        <v>21</v>
      </c>
      <c r="B5" s="36">
        <v>746673263</v>
      </c>
      <c r="C5" s="36">
        <v>731009109</v>
      </c>
      <c r="D5" s="36">
        <v>701664432</v>
      </c>
      <c r="E5" s="36">
        <v>503453879</v>
      </c>
      <c r="F5" s="36">
        <v>478525328</v>
      </c>
      <c r="G5" s="36">
        <v>458803774</v>
      </c>
      <c r="H5" s="16">
        <v>446219254</v>
      </c>
      <c r="I5" s="36">
        <v>429879875</v>
      </c>
      <c r="J5" s="36">
        <v>382866379</v>
      </c>
      <c r="K5" s="36">
        <v>321314081</v>
      </c>
    </row>
    <row r="6" spans="1:11" ht="17.25" customHeight="1">
      <c r="A6" s="31" t="s">
        <v>48</v>
      </c>
      <c r="B6" s="75">
        <v>45801</v>
      </c>
      <c r="C6" s="75">
        <v>45619</v>
      </c>
      <c r="D6" s="75">
        <v>45491</v>
      </c>
      <c r="E6" s="75">
        <v>39666</v>
      </c>
      <c r="F6" s="75">
        <v>37111</v>
      </c>
      <c r="G6" s="75">
        <v>36705</v>
      </c>
      <c r="H6" s="75">
        <v>36346</v>
      </c>
      <c r="I6" s="75">
        <v>36185</v>
      </c>
      <c r="J6" s="75">
        <v>36123</v>
      </c>
      <c r="K6" s="75">
        <v>31093</v>
      </c>
    </row>
    <row r="7" spans="1:11" ht="17.25" customHeight="1">
      <c r="A7" s="29" t="s">
        <v>8</v>
      </c>
      <c r="B7" s="16">
        <v>256433052</v>
      </c>
      <c r="C7" s="16">
        <v>103873294</v>
      </c>
      <c r="D7" s="16">
        <v>79291845</v>
      </c>
      <c r="E7" s="16">
        <v>87486128</v>
      </c>
      <c r="F7" s="16">
        <v>112299808</v>
      </c>
      <c r="G7" s="16">
        <v>121817366</v>
      </c>
      <c r="H7" s="16">
        <v>121119857</v>
      </c>
      <c r="I7" s="16">
        <v>145734677</v>
      </c>
      <c r="J7" s="16">
        <v>288366799</v>
      </c>
      <c r="K7" s="16">
        <v>285766953</v>
      </c>
    </row>
    <row r="8" spans="1:11" ht="17.25" customHeight="1">
      <c r="A8" s="29" t="s">
        <v>9</v>
      </c>
      <c r="B8" s="16">
        <v>30395040</v>
      </c>
      <c r="C8" s="16">
        <v>37682883</v>
      </c>
      <c r="D8" s="16">
        <v>80185475</v>
      </c>
      <c r="E8" s="16">
        <v>173232835</v>
      </c>
      <c r="F8" s="16">
        <v>3341381</v>
      </c>
      <c r="G8" s="16">
        <v>4606662</v>
      </c>
      <c r="H8" s="43" t="s">
        <v>33</v>
      </c>
      <c r="I8" s="16"/>
      <c r="J8" s="16"/>
      <c r="K8" s="16"/>
    </row>
    <row r="9" spans="1:11" ht="17.25" customHeight="1">
      <c r="A9" s="30" t="s">
        <v>23</v>
      </c>
      <c r="B9" s="16">
        <v>1168811938</v>
      </c>
      <c r="C9" s="16">
        <v>1098149414</v>
      </c>
      <c r="D9" s="16">
        <v>1215018189</v>
      </c>
      <c r="E9" s="16">
        <v>-1005732436</v>
      </c>
      <c r="F9" s="16">
        <v>-1264290456</v>
      </c>
      <c r="G9" s="16">
        <v>1359608718</v>
      </c>
      <c r="H9" s="16">
        <v>1471244852</v>
      </c>
      <c r="I9" s="16">
        <v>71056989</v>
      </c>
      <c r="J9" s="16">
        <v>1685326508</v>
      </c>
      <c r="K9" s="16">
        <v>954696384</v>
      </c>
    </row>
    <row r="10" spans="1:11" s="62" customFormat="1" ht="17.25" customHeight="1">
      <c r="A10" s="94" t="s">
        <v>16</v>
      </c>
      <c r="B10" s="61">
        <v>0.128</v>
      </c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7.25" customHeight="1">
      <c r="A11" s="30" t="s">
        <v>43</v>
      </c>
      <c r="B11" s="16"/>
      <c r="C11" s="16">
        <v>10149000000</v>
      </c>
      <c r="D11" s="16">
        <v>10441000000</v>
      </c>
      <c r="E11" s="16">
        <v>10616000000</v>
      </c>
      <c r="F11" s="16">
        <v>10633000000</v>
      </c>
      <c r="G11" s="16">
        <v>10337000000</v>
      </c>
      <c r="H11" s="16">
        <v>9648000000</v>
      </c>
      <c r="I11" s="16">
        <v>9109000000</v>
      </c>
      <c r="J11" s="16">
        <v>8834000000</v>
      </c>
      <c r="K11" s="16">
        <v>6678000000</v>
      </c>
    </row>
    <row r="12" spans="1:11" ht="17.25" customHeight="1">
      <c r="A12" s="30" t="s">
        <v>19</v>
      </c>
      <c r="B12" s="16"/>
      <c r="C12" s="16">
        <v>12004000000</v>
      </c>
      <c r="D12" s="16">
        <v>11761000000</v>
      </c>
      <c r="E12" s="16">
        <v>10753000000</v>
      </c>
      <c r="F12" s="16">
        <v>9878000000</v>
      </c>
      <c r="G12" s="16">
        <v>9474000000</v>
      </c>
      <c r="H12" s="16">
        <v>9029000000</v>
      </c>
      <c r="I12" s="16">
        <v>8497000000</v>
      </c>
      <c r="J12" s="16">
        <v>8101000000</v>
      </c>
      <c r="K12" s="16">
        <v>7147000000</v>
      </c>
    </row>
    <row r="13" spans="1:11" ht="17.25" customHeight="1">
      <c r="A13" s="30" t="s">
        <v>20</v>
      </c>
      <c r="B13" s="16"/>
      <c r="C13" s="16">
        <v>1855000000</v>
      </c>
      <c r="D13" s="16">
        <v>1320000000</v>
      </c>
      <c r="E13" s="16">
        <v>137000000</v>
      </c>
      <c r="F13" s="16">
        <v>-755000000</v>
      </c>
      <c r="G13" s="16">
        <v>-863000000</v>
      </c>
      <c r="H13" s="16">
        <v>-619000000</v>
      </c>
      <c r="I13" s="16">
        <v>-612000000</v>
      </c>
      <c r="J13" s="16">
        <v>-733000000</v>
      </c>
      <c r="K13" s="16">
        <v>469000000</v>
      </c>
    </row>
    <row r="15" ht="11.25">
      <c r="A15" s="2" t="s">
        <v>32</v>
      </c>
    </row>
    <row r="17" ht="11.25">
      <c r="A17" s="2" t="s">
        <v>51</v>
      </c>
    </row>
    <row r="19" ht="11.25">
      <c r="A19" s="9" t="s">
        <v>5</v>
      </c>
    </row>
    <row r="20" ht="11.25">
      <c r="A20" s="9"/>
    </row>
    <row r="21" ht="11.25">
      <c r="A21" s="9"/>
    </row>
    <row r="22" spans="2:5" ht="11.25">
      <c r="B22" s="2" t="s">
        <v>24</v>
      </c>
      <c r="C22" s="2" t="s">
        <v>25</v>
      </c>
      <c r="D22" s="2" t="s">
        <v>27</v>
      </c>
      <c r="E22" s="2" t="s">
        <v>26</v>
      </c>
    </row>
    <row r="23" spans="1:5" ht="11.25">
      <c r="A23" s="2">
        <v>1996</v>
      </c>
      <c r="B23" s="2">
        <v>284061320</v>
      </c>
      <c r="C23" s="2">
        <v>22017877</v>
      </c>
      <c r="D23" s="2">
        <v>15234884</v>
      </c>
      <c r="E23" s="2">
        <f>SUM(B23:D23)</f>
        <v>321314081</v>
      </c>
    </row>
    <row r="24" spans="1:5" ht="11.25">
      <c r="A24" s="2">
        <v>1997</v>
      </c>
      <c r="B24" s="2">
        <v>331964200</v>
      </c>
      <c r="C24" s="2">
        <v>26069505</v>
      </c>
      <c r="D24" s="2">
        <v>24832674</v>
      </c>
      <c r="E24" s="2">
        <f>SUM(B24:D24)</f>
        <v>382866379</v>
      </c>
    </row>
    <row r="25" spans="1:5" ht="11.25">
      <c r="A25" s="2">
        <v>1998</v>
      </c>
      <c r="B25" s="2">
        <v>401855102</v>
      </c>
      <c r="C25" s="2">
        <v>28024773</v>
      </c>
      <c r="D25" s="2">
        <v>0</v>
      </c>
      <c r="E25" s="2">
        <f>SUM(B25:D25)</f>
        <v>429879875</v>
      </c>
    </row>
    <row r="26" spans="1:5" ht="11.25">
      <c r="A26" s="2">
        <v>1999</v>
      </c>
      <c r="B26" s="2">
        <v>417313133</v>
      </c>
      <c r="C26" s="2">
        <v>28227807</v>
      </c>
      <c r="D26" s="2">
        <v>678314</v>
      </c>
      <c r="E26" s="2">
        <f>SUM(B26:D26)</f>
        <v>446219254</v>
      </c>
    </row>
    <row r="27" spans="1:5" ht="11.25">
      <c r="A27" s="2">
        <v>2000</v>
      </c>
      <c r="B27" s="2">
        <v>427500808</v>
      </c>
      <c r="C27" s="2">
        <v>30867062</v>
      </c>
      <c r="D27" s="2">
        <v>435904</v>
      </c>
      <c r="E27" s="2">
        <f>SUM(B27:D27)</f>
        <v>458803774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4">
      <selection activeCell="A18" sqref="A18"/>
    </sheetView>
  </sheetViews>
  <sheetFormatPr defaultColWidth="9.140625" defaultRowHeight="12.75"/>
  <cols>
    <col min="1" max="1" width="26.28125" style="2" customWidth="1"/>
    <col min="2" max="11" width="11.7109375" style="2" customWidth="1"/>
    <col min="12" max="16384" width="9.140625" style="2" customWidth="1"/>
  </cols>
  <sheetData>
    <row r="1" ht="11.25">
      <c r="A1" s="10" t="s">
        <v>12</v>
      </c>
    </row>
    <row r="3" spans="1:11" s="11" customFormat="1" ht="25.5" customHeight="1">
      <c r="A3" s="3"/>
      <c r="B3" s="4">
        <v>2005</v>
      </c>
      <c r="C3" s="4">
        <v>2004</v>
      </c>
      <c r="D3" s="4">
        <v>2003</v>
      </c>
      <c r="E3" s="4">
        <v>2002</v>
      </c>
      <c r="F3" s="4">
        <v>2001</v>
      </c>
      <c r="G3" s="4">
        <v>2000</v>
      </c>
      <c r="H3" s="4">
        <v>1999</v>
      </c>
      <c r="I3" s="4">
        <v>1998</v>
      </c>
      <c r="J3" s="4">
        <v>1997</v>
      </c>
      <c r="K3" s="4">
        <v>1996</v>
      </c>
    </row>
    <row r="4" spans="1:11" ht="17.25" customHeight="1">
      <c r="A4" s="32" t="s">
        <v>11</v>
      </c>
      <c r="B4" s="15">
        <v>0.855</v>
      </c>
      <c r="C4" s="6">
        <v>0.867</v>
      </c>
      <c r="D4" s="6" t="s">
        <v>13</v>
      </c>
      <c r="E4" s="6">
        <v>1</v>
      </c>
      <c r="F4" s="6" t="s">
        <v>13</v>
      </c>
      <c r="G4" s="6">
        <v>1.251</v>
      </c>
      <c r="H4" s="6" t="s">
        <v>13</v>
      </c>
      <c r="I4" s="6">
        <v>0.925</v>
      </c>
      <c r="J4" s="6" t="s">
        <v>13</v>
      </c>
      <c r="K4" s="6" t="s">
        <v>13</v>
      </c>
    </row>
    <row r="5" spans="1:11" ht="17.25" customHeight="1">
      <c r="A5" s="87" t="s">
        <v>21</v>
      </c>
      <c r="B5" s="16">
        <v>142800000</v>
      </c>
      <c r="C5" s="16">
        <v>132700000</v>
      </c>
      <c r="D5" s="16">
        <v>122200000</v>
      </c>
      <c r="E5" s="16">
        <v>114700000</v>
      </c>
      <c r="F5" s="16">
        <v>101546131</v>
      </c>
      <c r="G5" s="16">
        <v>96015987</v>
      </c>
      <c r="H5" s="36">
        <v>91521000</v>
      </c>
      <c r="I5" s="36">
        <v>87380000</v>
      </c>
      <c r="J5" s="36">
        <v>82291000</v>
      </c>
      <c r="K5" s="36">
        <v>80241000</v>
      </c>
    </row>
    <row r="6" spans="1:11" ht="17.25" customHeight="1">
      <c r="A6" s="87" t="s">
        <v>48</v>
      </c>
      <c r="B6" s="78">
        <v>15220</v>
      </c>
      <c r="C6" s="78">
        <v>14834</v>
      </c>
      <c r="D6" s="78">
        <v>14401</v>
      </c>
      <c r="E6" s="78">
        <v>14116</v>
      </c>
      <c r="F6" s="78">
        <v>13798</v>
      </c>
      <c r="G6" s="78">
        <v>13572</v>
      </c>
      <c r="H6" s="80">
        <v>13238</v>
      </c>
      <c r="I6" s="80">
        <v>12924</v>
      </c>
      <c r="J6" s="80">
        <v>12586</v>
      </c>
      <c r="K6" s="80">
        <v>12344</v>
      </c>
    </row>
    <row r="7" spans="1:11" ht="17.25" customHeight="1">
      <c r="A7" s="88" t="s">
        <v>8</v>
      </c>
      <c r="B7" s="16">
        <v>60454000</v>
      </c>
      <c r="C7" s="16">
        <v>58231000</v>
      </c>
      <c r="D7" s="16">
        <v>57597000</v>
      </c>
      <c r="E7" s="16">
        <v>56505000</v>
      </c>
      <c r="F7" s="16">
        <v>53976000</v>
      </c>
      <c r="G7" s="16">
        <v>49786000</v>
      </c>
      <c r="H7" s="16">
        <v>47739000</v>
      </c>
      <c r="I7" s="16">
        <v>45274000</v>
      </c>
      <c r="J7" s="16">
        <v>45332000</v>
      </c>
      <c r="K7" s="16">
        <v>41900000</v>
      </c>
    </row>
    <row r="8" spans="1:11" ht="17.25" customHeight="1">
      <c r="A8" s="88" t="s">
        <v>9</v>
      </c>
      <c r="B8" s="16">
        <v>66986000</v>
      </c>
      <c r="C8" s="16">
        <v>62664000</v>
      </c>
      <c r="D8" s="16">
        <v>62628000</v>
      </c>
      <c r="E8" s="16">
        <v>60030000</v>
      </c>
      <c r="F8" s="16">
        <v>57119000</v>
      </c>
      <c r="G8" s="16">
        <v>53100000</v>
      </c>
      <c r="H8" s="16">
        <v>49304000</v>
      </c>
      <c r="I8" s="16">
        <v>48547000</v>
      </c>
      <c r="J8" s="16">
        <v>52728000</v>
      </c>
      <c r="K8" s="16">
        <v>43696000</v>
      </c>
    </row>
    <row r="9" spans="1:11" ht="17.25" customHeight="1">
      <c r="A9" s="77" t="s">
        <v>41</v>
      </c>
      <c r="B9" s="16">
        <v>244266000</v>
      </c>
      <c r="C9" s="42">
        <v>360266000</v>
      </c>
      <c r="D9" s="42">
        <v>167331000</v>
      </c>
      <c r="E9" s="42">
        <v>-201366000</v>
      </c>
      <c r="F9" s="16">
        <v>-148517000</v>
      </c>
      <c r="G9" s="16">
        <v>215193000</v>
      </c>
      <c r="H9" s="16">
        <v>293403000</v>
      </c>
      <c r="I9" s="16">
        <v>347248000</v>
      </c>
      <c r="J9" s="16">
        <v>341989000</v>
      </c>
      <c r="K9" s="16">
        <v>193947000</v>
      </c>
    </row>
    <row r="10" spans="1:11" s="62" customFormat="1" ht="17.25" customHeight="1">
      <c r="A10" s="89" t="s">
        <v>16</v>
      </c>
      <c r="B10" s="61">
        <v>0.08</v>
      </c>
      <c r="C10" s="61">
        <v>0.134</v>
      </c>
      <c r="D10" s="61">
        <v>0.065</v>
      </c>
      <c r="E10" s="61">
        <v>-0.073</v>
      </c>
      <c r="F10" s="61">
        <v>-0.051</v>
      </c>
      <c r="G10" s="61"/>
      <c r="H10" s="61"/>
      <c r="I10" s="61"/>
      <c r="J10" s="61"/>
      <c r="K10" s="61"/>
    </row>
    <row r="11" spans="1:11" ht="17.25" customHeight="1">
      <c r="A11" s="90" t="s">
        <v>43</v>
      </c>
      <c r="B11" s="16">
        <v>3179010000</v>
      </c>
      <c r="C11" s="16">
        <v>3047287000</v>
      </c>
      <c r="D11" s="16">
        <v>3033210000</v>
      </c>
      <c r="E11" s="16">
        <v>3076781000</v>
      </c>
      <c r="F11" s="16">
        <v>3043751000</v>
      </c>
      <c r="G11" s="16">
        <v>2843347000</v>
      </c>
      <c r="H11" s="16"/>
      <c r="I11" s="16">
        <v>2113314000</v>
      </c>
      <c r="K11" s="16">
        <v>1629707000</v>
      </c>
    </row>
    <row r="12" spans="1:11" ht="17.25" customHeight="1">
      <c r="A12" s="90" t="s">
        <v>19</v>
      </c>
      <c r="B12" s="16">
        <v>3719998000</v>
      </c>
      <c r="C12" s="16">
        <v>3514085000</v>
      </c>
      <c r="D12" s="16"/>
      <c r="E12" s="16">
        <v>3077764000</v>
      </c>
      <c r="F12" s="16"/>
      <c r="G12" s="16">
        <v>2273407000</v>
      </c>
      <c r="H12" s="16"/>
      <c r="I12" s="16">
        <v>2298702000</v>
      </c>
      <c r="J12" s="16"/>
      <c r="K12" s="16">
        <v>1826207000</v>
      </c>
    </row>
    <row r="13" spans="1:11" ht="17.25" customHeight="1">
      <c r="A13" s="90" t="s">
        <v>20</v>
      </c>
      <c r="B13" s="16">
        <v>540988000</v>
      </c>
      <c r="C13" s="16">
        <v>466798000</v>
      </c>
      <c r="D13" s="16"/>
      <c r="E13" s="16">
        <v>983000</v>
      </c>
      <c r="F13" s="16"/>
      <c r="G13" s="16">
        <v>-569940000</v>
      </c>
      <c r="H13" s="16"/>
      <c r="I13" s="16">
        <v>185388000</v>
      </c>
      <c r="J13" s="16"/>
      <c r="K13" s="16">
        <v>196500000</v>
      </c>
    </row>
    <row r="15" ht="11.25">
      <c r="A15" s="9" t="s">
        <v>5</v>
      </c>
    </row>
    <row r="19" spans="8:12" ht="12.75">
      <c r="H19" s="1"/>
      <c r="I19" s="1"/>
      <c r="J19" s="1"/>
      <c r="K19" s="1"/>
      <c r="L19" s="1"/>
    </row>
    <row r="20" spans="11:12" ht="12.75">
      <c r="K20" s="1"/>
      <c r="L20" s="1"/>
    </row>
    <row r="21" spans="11:12" ht="12.75">
      <c r="K21" s="1"/>
      <c r="L21" s="1"/>
    </row>
    <row r="22" spans="11:12" ht="12.75">
      <c r="K22" s="1"/>
      <c r="L22" s="1"/>
    </row>
    <row r="23" spans="11:12" ht="12.75">
      <c r="K23" s="1"/>
      <c r="L23" s="1"/>
    </row>
    <row r="24" spans="11:12" ht="12.75">
      <c r="K24" s="1"/>
      <c r="L24" s="1"/>
    </row>
    <row r="25" spans="11:12" ht="12.75">
      <c r="K25" s="1"/>
      <c r="L25" s="1"/>
    </row>
    <row r="26" ht="12.75">
      <c r="K26" s="1"/>
    </row>
    <row r="27" ht="12.75">
      <c r="K27" s="1"/>
    </row>
    <row r="28" ht="12.75">
      <c r="K28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1" sqref="A11"/>
    </sheetView>
  </sheetViews>
  <sheetFormatPr defaultColWidth="9.140625" defaultRowHeight="12.75"/>
  <cols>
    <col min="1" max="1" width="29.57421875" style="2" customWidth="1"/>
    <col min="2" max="11" width="12.28125" style="2" customWidth="1"/>
    <col min="12" max="16384" width="9.140625" style="2" customWidth="1"/>
  </cols>
  <sheetData>
    <row r="1" ht="11.25">
      <c r="A1" s="10" t="s">
        <v>2</v>
      </c>
    </row>
    <row r="3" spans="1:11" s="11" customFormat="1" ht="25.5" customHeight="1">
      <c r="A3" s="3"/>
      <c r="B3" s="4">
        <v>2005</v>
      </c>
      <c r="C3" s="4">
        <v>2004</v>
      </c>
      <c r="D3" s="4">
        <v>2003</v>
      </c>
      <c r="E3" s="4">
        <v>2002</v>
      </c>
      <c r="F3" s="4">
        <v>2001</v>
      </c>
      <c r="G3" s="4">
        <v>2000</v>
      </c>
      <c r="H3" s="4">
        <v>1999</v>
      </c>
      <c r="I3" s="4">
        <v>1998</v>
      </c>
      <c r="J3" s="4">
        <v>1997</v>
      </c>
      <c r="K3" s="4">
        <v>1996</v>
      </c>
    </row>
    <row r="4" spans="1:11" ht="15.75" customHeight="1">
      <c r="A4" s="32" t="s">
        <v>11</v>
      </c>
      <c r="B4" s="15">
        <v>0.7081109656932237</v>
      </c>
      <c r="C4" s="6">
        <v>0.7399666617051679</v>
      </c>
      <c r="D4" s="6" t="s">
        <v>13</v>
      </c>
      <c r="E4" s="6">
        <v>0.8337975235730345</v>
      </c>
      <c r="F4" s="6" t="s">
        <v>13</v>
      </c>
      <c r="G4" s="6">
        <v>0.8486576294226484</v>
      </c>
      <c r="H4" s="6" t="s">
        <v>13</v>
      </c>
      <c r="I4" s="6">
        <v>0.8519756982056234</v>
      </c>
      <c r="J4" s="6" t="s">
        <v>13</v>
      </c>
      <c r="K4" s="6">
        <v>0.7094246236337389</v>
      </c>
    </row>
    <row r="5" spans="1:11" ht="15.75" customHeight="1">
      <c r="A5" s="32" t="s">
        <v>21</v>
      </c>
      <c r="B5" s="36">
        <v>170129000</v>
      </c>
      <c r="C5" s="36">
        <v>159776000</v>
      </c>
      <c r="D5" s="36" t="s">
        <v>13</v>
      </c>
      <c r="E5" s="36">
        <v>139131000</v>
      </c>
      <c r="F5" s="36">
        <v>118841895</v>
      </c>
      <c r="G5" s="36">
        <v>117227000</v>
      </c>
      <c r="H5" s="36" t="s">
        <v>13</v>
      </c>
      <c r="I5" s="36">
        <v>99040000</v>
      </c>
      <c r="J5" s="36" t="s">
        <v>13</v>
      </c>
      <c r="K5" s="36">
        <v>87351000</v>
      </c>
    </row>
    <row r="6" spans="1:11" ht="15.75" customHeight="1">
      <c r="A6" s="32" t="s">
        <v>48</v>
      </c>
      <c r="B6" s="80">
        <v>10664</v>
      </c>
      <c r="C6" s="80">
        <v>10375</v>
      </c>
      <c r="D6" s="80" t="s">
        <v>13</v>
      </c>
      <c r="E6" s="80">
        <v>9768</v>
      </c>
      <c r="F6" s="80" t="s">
        <v>13</v>
      </c>
      <c r="G6" s="80">
        <v>9021</v>
      </c>
      <c r="H6" s="80" t="s">
        <v>13</v>
      </c>
      <c r="I6" s="80">
        <v>8362</v>
      </c>
      <c r="J6" s="80"/>
      <c r="K6" s="80">
        <v>7896</v>
      </c>
    </row>
    <row r="7" spans="1:11" ht="15.75" customHeight="1">
      <c r="A7" s="33" t="s">
        <v>8</v>
      </c>
      <c r="B7" s="36">
        <v>57150364</v>
      </c>
      <c r="C7" s="36">
        <v>55773716</v>
      </c>
      <c r="D7" s="36">
        <v>53276950</v>
      </c>
      <c r="E7" s="36">
        <v>51518712</v>
      </c>
      <c r="F7" s="36">
        <v>50989948</v>
      </c>
      <c r="G7" s="36">
        <v>47848084</v>
      </c>
      <c r="H7" s="36">
        <v>44986852</v>
      </c>
      <c r="I7" s="36">
        <v>44476000</v>
      </c>
      <c r="J7" s="36">
        <v>41640000</v>
      </c>
      <c r="K7" s="36">
        <v>40627000</v>
      </c>
    </row>
    <row r="8" spans="1:11" ht="15.75" customHeight="1">
      <c r="A8" s="63" t="s">
        <v>9</v>
      </c>
      <c r="B8" s="72">
        <v>52900262</v>
      </c>
      <c r="C8" s="72">
        <v>51382941</v>
      </c>
      <c r="D8" s="72">
        <v>50221491</v>
      </c>
      <c r="E8" s="72">
        <v>47872258</v>
      </c>
      <c r="F8" s="72">
        <v>48277894</v>
      </c>
      <c r="G8" s="72">
        <v>45599246</v>
      </c>
      <c r="H8" s="72">
        <v>42641714</v>
      </c>
      <c r="I8" s="36" t="s">
        <v>13</v>
      </c>
      <c r="J8" s="72"/>
      <c r="K8" s="72"/>
    </row>
    <row r="9" spans="1:11" s="64" customFormat="1" ht="15.75" customHeight="1">
      <c r="A9" s="38" t="s">
        <v>41</v>
      </c>
      <c r="B9" s="36">
        <v>188734373</v>
      </c>
      <c r="C9" s="36">
        <v>281792993</v>
      </c>
      <c r="D9" s="36">
        <v>126245916</v>
      </c>
      <c r="E9" s="36">
        <v>-154103761</v>
      </c>
      <c r="F9" s="36">
        <v>-108806915</v>
      </c>
      <c r="G9" s="36">
        <v>174876461</v>
      </c>
      <c r="H9" s="36">
        <v>239830817</v>
      </c>
      <c r="I9" s="36" t="s">
        <v>13</v>
      </c>
      <c r="J9" s="36"/>
      <c r="K9" s="36"/>
    </row>
    <row r="10" spans="1:11" s="68" customFormat="1" ht="15.75" customHeight="1">
      <c r="A10" s="66" t="s">
        <v>16</v>
      </c>
      <c r="B10" s="67">
        <v>0.08</v>
      </c>
      <c r="C10" s="67">
        <v>0.133</v>
      </c>
      <c r="D10" s="67">
        <v>0.062</v>
      </c>
      <c r="E10" s="67">
        <v>-0.073</v>
      </c>
      <c r="F10" s="67">
        <v>-0.051</v>
      </c>
      <c r="G10" s="67">
        <v>0.078</v>
      </c>
      <c r="H10" s="67">
        <v>0.119</v>
      </c>
      <c r="I10" s="67">
        <v>0.166</v>
      </c>
      <c r="J10" s="67">
        <v>0.194</v>
      </c>
      <c r="K10" s="67">
        <v>0.124</v>
      </c>
    </row>
    <row r="11" spans="1:11" ht="15.75" customHeight="1">
      <c r="A11" s="34" t="s">
        <v>43</v>
      </c>
      <c r="B11" s="36">
        <v>2497507376</v>
      </c>
      <c r="C11" s="36">
        <v>2485696010</v>
      </c>
      <c r="D11" s="36" t="s">
        <v>13</v>
      </c>
      <c r="E11" s="36">
        <v>2484800000</v>
      </c>
      <c r="F11" s="36" t="s">
        <v>13</v>
      </c>
      <c r="G11" s="36">
        <v>2247500000</v>
      </c>
      <c r="H11" s="36" t="s">
        <v>13</v>
      </c>
      <c r="I11" s="36">
        <v>1809000000</v>
      </c>
      <c r="J11" s="36" t="s">
        <v>13</v>
      </c>
      <c r="K11" s="36">
        <v>1376700000</v>
      </c>
    </row>
    <row r="12" spans="1:11" ht="15.75" customHeight="1">
      <c r="A12" s="34" t="s">
        <v>19</v>
      </c>
      <c r="B12" s="36">
        <v>3527000000</v>
      </c>
      <c r="C12" s="36">
        <v>3359200000</v>
      </c>
      <c r="D12" s="36" t="s">
        <v>13</v>
      </c>
      <c r="E12" s="36">
        <v>2980100000</v>
      </c>
      <c r="F12" s="36" t="s">
        <v>13</v>
      </c>
      <c r="G12" s="36">
        <v>2648300000</v>
      </c>
      <c r="H12" s="36" t="s">
        <v>13</v>
      </c>
      <c r="I12" s="36">
        <v>2123300000</v>
      </c>
      <c r="J12" s="36" t="s">
        <v>13</v>
      </c>
      <c r="K12" s="36">
        <v>1939600000</v>
      </c>
    </row>
    <row r="13" spans="1:11" ht="15.75" customHeight="1">
      <c r="A13" s="34" t="s">
        <v>20</v>
      </c>
      <c r="B13" s="36">
        <f>B12-B11</f>
        <v>1029492624</v>
      </c>
      <c r="C13" s="36">
        <f>C12-C11</f>
        <v>873503990</v>
      </c>
      <c r="D13" s="36" t="s">
        <v>13</v>
      </c>
      <c r="E13" s="36">
        <f>E12-E11</f>
        <v>495300000</v>
      </c>
      <c r="F13" s="36" t="s">
        <v>13</v>
      </c>
      <c r="G13" s="36">
        <f>G12-G11</f>
        <v>400800000</v>
      </c>
      <c r="H13" s="36" t="s">
        <v>13</v>
      </c>
      <c r="I13" s="36">
        <f>I12-I11</f>
        <v>314300000</v>
      </c>
      <c r="J13" s="36" t="s">
        <v>13</v>
      </c>
      <c r="K13" s="36">
        <v>562900000</v>
      </c>
    </row>
    <row r="15" ht="11.25">
      <c r="A15" s="9" t="s">
        <v>5</v>
      </c>
    </row>
    <row r="20" ht="11.25">
      <c r="B20" s="17"/>
    </row>
    <row r="21" ht="11.25">
      <c r="B21" s="17"/>
    </row>
    <row r="22" ht="11.25">
      <c r="B22" s="17"/>
    </row>
    <row r="23" ht="11.25">
      <c r="B23" s="17"/>
    </row>
    <row r="24" ht="11.25">
      <c r="B24" s="17"/>
    </row>
  </sheetData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19" customWidth="1"/>
    <col min="2" max="11" width="12.421875" style="19" customWidth="1"/>
    <col min="12" max="16384" width="9.140625" style="19" customWidth="1"/>
  </cols>
  <sheetData>
    <row r="1" ht="12">
      <c r="A1" s="18" t="s">
        <v>14</v>
      </c>
    </row>
    <row r="3" spans="1:11" s="22" customFormat="1" ht="25.5" customHeight="1">
      <c r="A3" s="20"/>
      <c r="B3" s="21">
        <v>2005</v>
      </c>
      <c r="C3" s="21">
        <v>2004</v>
      </c>
      <c r="D3" s="21">
        <v>2003</v>
      </c>
      <c r="E3" s="21">
        <v>2002</v>
      </c>
      <c r="F3" s="21">
        <v>2001</v>
      </c>
      <c r="G3" s="21">
        <v>2000</v>
      </c>
      <c r="H3" s="21">
        <v>1999</v>
      </c>
      <c r="I3" s="21">
        <v>1998</v>
      </c>
      <c r="J3" s="21">
        <v>1997</v>
      </c>
      <c r="K3" s="21">
        <v>1996</v>
      </c>
    </row>
    <row r="4" spans="1:11" ht="15.75" customHeight="1">
      <c r="A4" s="86" t="s">
        <v>11</v>
      </c>
      <c r="B4" s="23">
        <v>0.908</v>
      </c>
      <c r="C4" s="24">
        <v>0.9399795742006442</v>
      </c>
      <c r="D4" s="24">
        <v>0.9812415881561238</v>
      </c>
      <c r="E4" s="24">
        <v>1.042138649750793</v>
      </c>
      <c r="F4" s="24">
        <v>1.1056805789630217</v>
      </c>
      <c r="G4" s="24">
        <v>1.1514743805359344</v>
      </c>
      <c r="H4" s="24">
        <v>1.088</v>
      </c>
      <c r="I4" s="24">
        <v>1.113</v>
      </c>
      <c r="J4" s="24">
        <v>1.089</v>
      </c>
      <c r="K4" s="24">
        <v>1.04</v>
      </c>
    </row>
    <row r="5" spans="1:11" ht="15.75" customHeight="1">
      <c r="A5" s="32" t="s">
        <v>21</v>
      </c>
      <c r="B5" s="40">
        <v>51286688</v>
      </c>
      <c r="C5" s="40">
        <v>47515319</v>
      </c>
      <c r="D5" s="40">
        <v>43733098</v>
      </c>
      <c r="E5" s="40">
        <v>40871330</v>
      </c>
      <c r="F5" s="40">
        <v>36676998</v>
      </c>
      <c r="G5" s="40">
        <v>34026828</v>
      </c>
      <c r="H5" s="40">
        <v>29150704</v>
      </c>
      <c r="I5" s="41">
        <v>26696621</v>
      </c>
      <c r="J5" s="41">
        <v>23314065</v>
      </c>
      <c r="K5" s="41">
        <v>21282613</v>
      </c>
    </row>
    <row r="6" spans="1:11" ht="15.75" customHeight="1">
      <c r="A6" s="32" t="s">
        <v>48</v>
      </c>
      <c r="B6" s="78">
        <v>5921</v>
      </c>
      <c r="C6" s="78">
        <v>5685</v>
      </c>
      <c r="D6" s="78">
        <v>5486</v>
      </c>
      <c r="E6" s="78">
        <v>5232</v>
      </c>
      <c r="F6" s="78">
        <v>5056</v>
      </c>
      <c r="G6" s="78">
        <v>4862</v>
      </c>
      <c r="H6" s="78">
        <v>4670</v>
      </c>
      <c r="I6" s="80">
        <v>4410</v>
      </c>
      <c r="J6" s="80">
        <v>4190</v>
      </c>
      <c r="K6" s="80">
        <v>4030</v>
      </c>
    </row>
    <row r="7" spans="1:11" ht="15.75" customHeight="1">
      <c r="A7" s="33" t="s">
        <v>8</v>
      </c>
      <c r="B7" s="85">
        <v>20704241</v>
      </c>
      <c r="C7" s="85">
        <v>19732842</v>
      </c>
      <c r="D7" s="85">
        <v>19212733</v>
      </c>
      <c r="E7" s="85">
        <v>18244655</v>
      </c>
      <c r="F7" s="85">
        <v>17101628</v>
      </c>
      <c r="G7" s="85">
        <v>16521248</v>
      </c>
      <c r="H7" s="19">
        <v>15873917</v>
      </c>
      <c r="I7" s="85">
        <v>15078427</v>
      </c>
      <c r="J7" s="85">
        <v>14435989</v>
      </c>
      <c r="K7" s="85">
        <v>13815784</v>
      </c>
    </row>
    <row r="8" spans="1:11" ht="15.75" customHeight="1">
      <c r="A8" s="33" t="s">
        <v>9</v>
      </c>
      <c r="B8" s="40">
        <v>24097496</v>
      </c>
      <c r="C8" s="40">
        <v>25941395</v>
      </c>
      <c r="D8" s="40">
        <v>19758764</v>
      </c>
      <c r="E8" s="40">
        <v>18439125</v>
      </c>
      <c r="F8" s="40">
        <v>17353268</v>
      </c>
      <c r="G8" s="40">
        <v>16618771</v>
      </c>
      <c r="H8" s="40">
        <v>16152785</v>
      </c>
      <c r="I8" s="40">
        <v>15061818</v>
      </c>
      <c r="J8" s="40">
        <v>14320237</v>
      </c>
      <c r="K8" s="37">
        <v>13831828</v>
      </c>
    </row>
    <row r="9" spans="1:11" s="65" customFormat="1" ht="15.75" customHeight="1">
      <c r="A9" s="38" t="s">
        <v>39</v>
      </c>
      <c r="B9" s="40">
        <v>178042364</v>
      </c>
      <c r="C9" s="40">
        <v>180631261</v>
      </c>
      <c r="D9" s="40">
        <v>53998006</v>
      </c>
      <c r="E9" s="40">
        <v>-78163075</v>
      </c>
      <c r="F9" s="40">
        <v>-53115303</v>
      </c>
      <c r="G9" s="40">
        <v>103230684</v>
      </c>
      <c r="H9" s="40">
        <v>108255409</v>
      </c>
      <c r="I9" s="40">
        <v>134886733</v>
      </c>
      <c r="J9" s="40">
        <v>143090027</v>
      </c>
      <c r="K9" s="40">
        <v>97707027</v>
      </c>
    </row>
    <row r="10" spans="1:11" ht="15.75" customHeight="1">
      <c r="A10" s="33" t="s">
        <v>42</v>
      </c>
      <c r="B10" s="71">
        <v>0.141</v>
      </c>
      <c r="C10" s="71">
        <v>0.166</v>
      </c>
      <c r="D10" s="71">
        <v>0.0546</v>
      </c>
      <c r="E10" s="71">
        <v>-0.0683</v>
      </c>
      <c r="F10" s="71">
        <v>-0.0412</v>
      </c>
      <c r="G10" s="71">
        <v>0.0934</v>
      </c>
      <c r="H10" s="71">
        <v>0.1063</v>
      </c>
      <c r="I10" s="71">
        <v>0.1608</v>
      </c>
      <c r="J10" s="71">
        <v>0.197</v>
      </c>
      <c r="K10" s="71">
        <v>0.161</v>
      </c>
    </row>
    <row r="11" spans="1:11" ht="15.75" customHeight="1">
      <c r="A11" s="34" t="s">
        <v>43</v>
      </c>
      <c r="B11" s="40">
        <v>1236100000</v>
      </c>
      <c r="C11" s="40">
        <v>1196500000</v>
      </c>
      <c r="D11" s="40">
        <v>1166500000</v>
      </c>
      <c r="E11" s="40">
        <v>1150000000</v>
      </c>
      <c r="F11" s="40">
        <v>1115300000</v>
      </c>
      <c r="G11" s="40">
        <v>1027000000</v>
      </c>
      <c r="H11" s="40">
        <v>1027000000</v>
      </c>
      <c r="I11" s="40">
        <v>917000000</v>
      </c>
      <c r="J11" s="40">
        <v>801300000</v>
      </c>
      <c r="K11" s="40">
        <v>704500000</v>
      </c>
    </row>
    <row r="12" spans="1:11" ht="15.75" customHeight="1">
      <c r="A12" s="34" t="s">
        <v>19</v>
      </c>
      <c r="B12" s="40">
        <v>1361200000</v>
      </c>
      <c r="C12" s="40">
        <v>1272900000</v>
      </c>
      <c r="D12" s="40">
        <v>1188800000</v>
      </c>
      <c r="E12" s="40">
        <v>1103500000</v>
      </c>
      <c r="F12" s="40">
        <v>1008700000</v>
      </c>
      <c r="G12" s="40">
        <v>891900000</v>
      </c>
      <c r="H12" s="40">
        <v>842700000</v>
      </c>
      <c r="I12" s="40">
        <v>720100000</v>
      </c>
      <c r="J12" s="40">
        <v>646900000</v>
      </c>
      <c r="K12" s="40">
        <v>597900000</v>
      </c>
    </row>
    <row r="13" spans="1:11" ht="15.75" customHeight="1">
      <c r="A13" s="34" t="s">
        <v>20</v>
      </c>
      <c r="B13" s="40">
        <f aca="true" t="shared" si="0" ref="B13:G13">B12-B11</f>
        <v>125100000</v>
      </c>
      <c r="C13" s="40">
        <f t="shared" si="0"/>
        <v>76400000</v>
      </c>
      <c r="D13" s="40">
        <f t="shared" si="0"/>
        <v>22300000</v>
      </c>
      <c r="E13" s="40">
        <f t="shared" si="0"/>
        <v>-46500000</v>
      </c>
      <c r="F13" s="40">
        <f t="shared" si="0"/>
        <v>-106600000</v>
      </c>
      <c r="G13" s="40">
        <f t="shared" si="0"/>
        <v>-135100000</v>
      </c>
      <c r="H13" s="40">
        <f>H12-H11</f>
        <v>-184300000</v>
      </c>
      <c r="I13" s="40">
        <f>I12-I11</f>
        <v>-196900000</v>
      </c>
      <c r="J13" s="40">
        <f>J12-J11</f>
        <v>-154400000</v>
      </c>
      <c r="K13" s="40">
        <f>K12-K11</f>
        <v>-106600000</v>
      </c>
    </row>
    <row r="14" spans="1:11" ht="15.75" customHeight="1">
      <c r="A14" s="90"/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ht="12">
      <c r="A15" s="19" t="s">
        <v>50</v>
      </c>
    </row>
    <row r="17" ht="12">
      <c r="A17" s="25" t="s">
        <v>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2" customWidth="1"/>
    <col min="2" max="11" width="12.140625" style="2" customWidth="1"/>
    <col min="12" max="16384" width="9.140625" style="2" customWidth="1"/>
  </cols>
  <sheetData>
    <row r="1" ht="11.25">
      <c r="A1" s="10" t="s">
        <v>4</v>
      </c>
    </row>
    <row r="3" spans="1:11" s="11" customFormat="1" ht="26.25" customHeight="1">
      <c r="A3" s="3"/>
      <c r="B3" s="4">
        <v>2005</v>
      </c>
      <c r="C3" s="4">
        <v>2004</v>
      </c>
      <c r="D3" s="4">
        <v>2003</v>
      </c>
      <c r="E3" s="4">
        <v>2002</v>
      </c>
      <c r="F3" s="4">
        <v>2001</v>
      </c>
      <c r="G3" s="4">
        <v>2000</v>
      </c>
      <c r="H3" s="4">
        <v>1999</v>
      </c>
      <c r="I3" s="4">
        <v>1998</v>
      </c>
      <c r="J3" s="4">
        <v>1997</v>
      </c>
      <c r="K3" s="4">
        <v>1996</v>
      </c>
    </row>
    <row r="4" spans="1:11" ht="15.75" customHeight="1">
      <c r="A4" s="32" t="s">
        <v>11</v>
      </c>
      <c r="B4" s="26">
        <v>0.748</v>
      </c>
      <c r="C4" s="27">
        <v>0.803</v>
      </c>
      <c r="D4" s="6">
        <v>0.851</v>
      </c>
      <c r="E4" s="6">
        <v>0.916</v>
      </c>
      <c r="F4" s="6">
        <v>0.964</v>
      </c>
      <c r="G4" s="6">
        <v>1.016</v>
      </c>
      <c r="H4" s="6">
        <v>0.886</v>
      </c>
      <c r="I4" s="6">
        <v>0.898</v>
      </c>
      <c r="J4" s="6">
        <v>0.843</v>
      </c>
      <c r="K4" s="6">
        <v>0.861</v>
      </c>
    </row>
    <row r="5" spans="1:11" ht="15.75" customHeight="1">
      <c r="A5" s="91" t="s">
        <v>21</v>
      </c>
      <c r="B5" s="92">
        <v>84125369</v>
      </c>
      <c r="C5" s="92">
        <v>77112918</v>
      </c>
      <c r="D5" s="93">
        <v>72044977</v>
      </c>
      <c r="E5" s="93">
        <v>67482482</v>
      </c>
      <c r="F5" s="93">
        <v>57740914</v>
      </c>
      <c r="G5" s="93">
        <v>53583271</v>
      </c>
      <c r="H5" s="93">
        <v>46120317</v>
      </c>
      <c r="I5" s="93">
        <v>43706492</v>
      </c>
      <c r="J5" s="37">
        <v>39522935</v>
      </c>
      <c r="K5" s="93">
        <v>38546098</v>
      </c>
    </row>
    <row r="6" spans="1:11" ht="15.75" customHeight="1">
      <c r="A6" s="32" t="s">
        <v>48</v>
      </c>
      <c r="B6" s="80">
        <v>5586</v>
      </c>
      <c r="C6" s="80">
        <v>5373</v>
      </c>
      <c r="D6" s="80">
        <v>5177</v>
      </c>
      <c r="E6" s="80">
        <v>5054</v>
      </c>
      <c r="F6" s="80">
        <v>4777</v>
      </c>
      <c r="G6" s="80">
        <v>4827</v>
      </c>
      <c r="H6" s="80">
        <v>4566</v>
      </c>
      <c r="I6" s="80">
        <v>4585</v>
      </c>
      <c r="J6" s="80">
        <v>4462</v>
      </c>
      <c r="K6" s="80">
        <v>4503</v>
      </c>
    </row>
    <row r="7" spans="1:11" ht="15.75" customHeight="1">
      <c r="A7" s="33" t="s">
        <v>8</v>
      </c>
      <c r="B7" s="40">
        <v>30388265</v>
      </c>
      <c r="C7" s="40">
        <v>29635584</v>
      </c>
      <c r="D7" s="40">
        <v>28850725</v>
      </c>
      <c r="E7" s="40">
        <v>27243542</v>
      </c>
      <c r="F7" s="40">
        <v>26289206</v>
      </c>
      <c r="G7" s="40">
        <v>25527734</v>
      </c>
      <c r="H7" s="40">
        <v>24257131</v>
      </c>
      <c r="I7" s="40">
        <v>23326328</v>
      </c>
      <c r="J7" s="40">
        <v>19693130</v>
      </c>
      <c r="K7" s="41">
        <v>18988538</v>
      </c>
    </row>
    <row r="8" spans="1:11" ht="15.75" customHeight="1">
      <c r="A8" s="33" t="s">
        <v>9</v>
      </c>
      <c r="B8" s="40">
        <v>30388650</v>
      </c>
      <c r="C8" s="40">
        <v>29635970</v>
      </c>
      <c r="D8" s="40">
        <v>28850725</v>
      </c>
      <c r="E8" s="40">
        <v>27243542</v>
      </c>
      <c r="F8" s="40">
        <v>26289206</v>
      </c>
      <c r="G8" s="40">
        <v>25527734</v>
      </c>
      <c r="H8" s="40">
        <v>24257091</v>
      </c>
      <c r="I8" s="40">
        <v>23326328</v>
      </c>
      <c r="J8" s="40">
        <v>19693130</v>
      </c>
      <c r="K8" s="40">
        <v>18988538</v>
      </c>
    </row>
    <row r="9" spans="1:11" ht="15.75" customHeight="1">
      <c r="A9" s="33" t="s">
        <v>23</v>
      </c>
      <c r="B9" s="69">
        <v>180763780</v>
      </c>
      <c r="C9" s="69">
        <v>220243131</v>
      </c>
      <c r="D9" s="40">
        <v>24501262</v>
      </c>
      <c r="E9" s="40">
        <v>-110415690</v>
      </c>
      <c r="F9" s="40">
        <v>-107137559</v>
      </c>
      <c r="G9" s="40">
        <v>146483648</v>
      </c>
      <c r="H9" s="40">
        <v>129906989</v>
      </c>
      <c r="I9" s="40">
        <v>132187852</v>
      </c>
      <c r="J9" s="40">
        <v>156487387</v>
      </c>
      <c r="K9" s="40">
        <v>114825104</v>
      </c>
    </row>
    <row r="10" spans="1:11" ht="15.75" customHeight="1">
      <c r="A10" s="33" t="s">
        <v>42</v>
      </c>
      <c r="B10" s="70">
        <v>0.1336</v>
      </c>
      <c r="C10" s="70">
        <v>0.193</v>
      </c>
      <c r="D10" s="70">
        <v>0.0228</v>
      </c>
      <c r="E10" s="70">
        <v>-0.0888</v>
      </c>
      <c r="F10" s="70">
        <v>-0.07</v>
      </c>
      <c r="G10" s="70"/>
      <c r="H10" s="70"/>
      <c r="I10" s="70"/>
      <c r="J10" s="70"/>
      <c r="K10" s="70"/>
    </row>
    <row r="11" spans="1:11" ht="15.75" customHeight="1">
      <c r="A11" s="34" t="s">
        <v>43</v>
      </c>
      <c r="B11" s="40">
        <v>1469700000</v>
      </c>
      <c r="C11" s="40">
        <f>100000*14456</f>
        <v>1445600000</v>
      </c>
      <c r="D11" s="40">
        <v>1438400000</v>
      </c>
      <c r="E11" s="40">
        <v>1443500000</v>
      </c>
      <c r="F11" s="40">
        <v>1414700000</v>
      </c>
      <c r="G11" s="40">
        <v>1308500000</v>
      </c>
      <c r="H11" s="40"/>
      <c r="I11" s="40"/>
      <c r="J11" s="40"/>
      <c r="K11" s="40"/>
    </row>
    <row r="12" spans="1:11" ht="15.75" customHeight="1">
      <c r="A12" s="34" t="s">
        <v>19</v>
      </c>
      <c r="B12" s="40">
        <f>B11+B13</f>
        <v>1965200000</v>
      </c>
      <c r="C12" s="40">
        <v>1800400000</v>
      </c>
      <c r="D12" s="40">
        <v>1690300000</v>
      </c>
      <c r="E12" s="40">
        <v>1575800000</v>
      </c>
      <c r="F12" s="40">
        <v>1467700000</v>
      </c>
      <c r="G12" s="40">
        <v>1287900000</v>
      </c>
      <c r="H12" s="40"/>
      <c r="I12" s="40"/>
      <c r="J12" s="40"/>
      <c r="K12" s="40"/>
    </row>
    <row r="13" spans="1:11" ht="15.75" customHeight="1">
      <c r="A13" s="34" t="s">
        <v>20</v>
      </c>
      <c r="B13" s="40">
        <v>495500000</v>
      </c>
      <c r="C13" s="40">
        <v>354800000</v>
      </c>
      <c r="D13" s="40">
        <v>251900000</v>
      </c>
      <c r="E13" s="40">
        <v>132300000</v>
      </c>
      <c r="F13" s="40">
        <v>53000000</v>
      </c>
      <c r="G13" s="40">
        <v>-20600000</v>
      </c>
      <c r="H13" s="40"/>
      <c r="I13" s="40"/>
      <c r="J13" s="40"/>
      <c r="K13" s="40"/>
    </row>
    <row r="15" ht="11.25">
      <c r="A15" s="9" t="s">
        <v>5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1" sqref="A11"/>
    </sheetView>
  </sheetViews>
  <sheetFormatPr defaultColWidth="9.140625" defaultRowHeight="12.75"/>
  <cols>
    <col min="1" max="1" width="29.421875" style="2" customWidth="1"/>
    <col min="2" max="11" width="12.57421875" style="2" customWidth="1"/>
    <col min="12" max="16384" width="9.140625" style="2" customWidth="1"/>
  </cols>
  <sheetData>
    <row r="1" ht="11.25">
      <c r="A1" s="10" t="s">
        <v>0</v>
      </c>
    </row>
    <row r="3" spans="1:11" s="11" customFormat="1" ht="25.5" customHeight="1">
      <c r="A3" s="3"/>
      <c r="B3" s="4">
        <v>2005</v>
      </c>
      <c r="C3" s="4">
        <v>2004</v>
      </c>
      <c r="D3" s="4">
        <v>2003</v>
      </c>
      <c r="E3" s="4">
        <v>2002</v>
      </c>
      <c r="F3" s="4">
        <v>2001</v>
      </c>
      <c r="G3" s="4">
        <v>2000</v>
      </c>
      <c r="H3" s="4">
        <v>1999</v>
      </c>
      <c r="I3" s="4">
        <v>1998</v>
      </c>
      <c r="J3" s="4">
        <v>1997</v>
      </c>
      <c r="K3" s="4">
        <v>1996</v>
      </c>
    </row>
    <row r="4" spans="1:11" ht="15.75" customHeight="1">
      <c r="A4" s="5" t="s">
        <v>11</v>
      </c>
      <c r="B4" s="15">
        <v>0.966</v>
      </c>
      <c r="C4" s="6">
        <v>0.977387085676471</v>
      </c>
      <c r="D4" s="6">
        <v>0.9723896078848043</v>
      </c>
      <c r="E4" s="6">
        <v>0.9668870200888264</v>
      </c>
      <c r="F4" s="6">
        <v>0.9643791743421016</v>
      </c>
      <c r="G4" s="6">
        <v>0.9599275412364249</v>
      </c>
      <c r="H4" s="6">
        <v>0.9692950112421927</v>
      </c>
      <c r="I4" s="6">
        <v>0.961230265438763</v>
      </c>
      <c r="J4" s="6">
        <v>0.9515668259977407</v>
      </c>
      <c r="K4" s="6">
        <v>0.9414053029076964</v>
      </c>
    </row>
    <row r="5" spans="1:11" ht="15.75" customHeight="1">
      <c r="A5" s="32" t="s">
        <v>21</v>
      </c>
      <c r="B5" s="40">
        <v>217550207</v>
      </c>
      <c r="C5" s="40">
        <v>198454410</v>
      </c>
      <c r="D5" s="40">
        <v>181265287</v>
      </c>
      <c r="E5" s="40">
        <v>166265639</v>
      </c>
      <c r="F5" s="40">
        <v>153192955</v>
      </c>
      <c r="G5" s="40">
        <v>133775649</v>
      </c>
      <c r="H5" s="40">
        <v>113705428</v>
      </c>
      <c r="I5" s="40">
        <v>100699600</v>
      </c>
      <c r="J5" s="40">
        <v>89903989</v>
      </c>
      <c r="K5" s="40">
        <v>81908211</v>
      </c>
    </row>
    <row r="6" spans="1:11" ht="15.75" customHeight="1">
      <c r="A6" s="32" t="s">
        <v>48</v>
      </c>
      <c r="B6" s="78">
        <v>17548</v>
      </c>
      <c r="C6" s="78">
        <v>17029</v>
      </c>
      <c r="D6" s="78">
        <v>16441</v>
      </c>
      <c r="E6" s="78">
        <v>15893</v>
      </c>
      <c r="F6" s="78">
        <v>15390</v>
      </c>
      <c r="G6" s="78">
        <v>14928</v>
      </c>
      <c r="H6" s="78"/>
      <c r="I6" s="78"/>
      <c r="J6" s="78"/>
      <c r="K6" s="78"/>
    </row>
    <row r="7" spans="1:11" ht="15.75" customHeight="1">
      <c r="A7" s="33" t="s">
        <v>8</v>
      </c>
      <c r="B7" s="40">
        <v>77474967</v>
      </c>
      <c r="C7" s="40">
        <v>74854496</v>
      </c>
      <c r="D7" s="40">
        <v>71989308</v>
      </c>
      <c r="E7" s="40">
        <v>58544918</v>
      </c>
      <c r="F7" s="40">
        <v>55697940</v>
      </c>
      <c r="G7" s="40">
        <v>52622437</v>
      </c>
      <c r="H7" s="40">
        <v>50069614</v>
      </c>
      <c r="I7" s="40">
        <v>47145364</v>
      </c>
      <c r="J7" s="40">
        <v>47664275</v>
      </c>
      <c r="K7" s="40">
        <v>45022762</v>
      </c>
    </row>
    <row r="8" spans="1:11" ht="15.75" customHeight="1">
      <c r="A8" s="33" t="s">
        <v>9</v>
      </c>
      <c r="B8" s="40">
        <v>89158629</v>
      </c>
      <c r="C8" s="40">
        <v>104655550</v>
      </c>
      <c r="D8" s="40">
        <v>80806422</v>
      </c>
      <c r="E8" s="40">
        <v>66311285</v>
      </c>
      <c r="F8" s="40">
        <v>62310957</v>
      </c>
      <c r="G8" s="40">
        <v>58508147</v>
      </c>
      <c r="H8" s="40">
        <v>55001264</v>
      </c>
      <c r="I8" s="40">
        <v>51708722</v>
      </c>
      <c r="J8" s="40">
        <v>50499238</v>
      </c>
      <c r="K8" s="40">
        <v>50488958</v>
      </c>
    </row>
    <row r="9" spans="1:11" ht="15.75" customHeight="1">
      <c r="A9" s="33" t="s">
        <v>41</v>
      </c>
      <c r="B9" s="40">
        <v>-248826201</v>
      </c>
      <c r="C9" s="40">
        <v>-154774807</v>
      </c>
      <c r="D9" s="40">
        <v>490386117</v>
      </c>
      <c r="E9" s="40">
        <v>591101260</v>
      </c>
      <c r="F9" s="40">
        <v>666000707</v>
      </c>
      <c r="G9" s="40">
        <v>610759156</v>
      </c>
      <c r="H9" s="37">
        <v>591101260</v>
      </c>
      <c r="I9" s="40">
        <v>666000707</v>
      </c>
      <c r="J9" s="40">
        <v>610759156</v>
      </c>
      <c r="K9" s="40">
        <v>411522763</v>
      </c>
    </row>
    <row r="10" spans="1:11" ht="15.75" customHeight="1">
      <c r="A10" s="33" t="s">
        <v>42</v>
      </c>
      <c r="B10" s="71">
        <v>0.133</v>
      </c>
      <c r="C10" s="71">
        <v>0.166</v>
      </c>
      <c r="D10" s="71">
        <v>0.05</v>
      </c>
      <c r="E10" s="71">
        <v>-0.049</v>
      </c>
      <c r="F10" s="71">
        <v>-0.029</v>
      </c>
      <c r="G10" s="71">
        <v>0.108</v>
      </c>
      <c r="H10" s="71">
        <v>0.146</v>
      </c>
      <c r="I10" s="71">
        <v>0.193</v>
      </c>
      <c r="J10" s="71">
        <v>0.213</v>
      </c>
      <c r="K10" s="71">
        <v>0.167</v>
      </c>
    </row>
    <row r="11" spans="1:11" ht="15.75" customHeight="1">
      <c r="A11" s="34" t="s">
        <v>43</v>
      </c>
      <c r="B11" s="40">
        <v>5380999357</v>
      </c>
      <c r="C11" s="40">
        <v>4937493861</v>
      </c>
      <c r="D11" s="40">
        <v>4685890770</v>
      </c>
      <c r="E11" s="40">
        <v>4425392396</v>
      </c>
      <c r="F11" s="40">
        <v>4521403578</v>
      </c>
      <c r="G11" s="40">
        <v>4427102390</v>
      </c>
      <c r="H11" s="40">
        <v>3875171467</v>
      </c>
      <c r="I11" s="40">
        <v>3337293439</v>
      </c>
      <c r="J11" s="40">
        <v>2813304611</v>
      </c>
      <c r="K11" s="40">
        <v>2390236436</v>
      </c>
    </row>
    <row r="12" spans="1:11" ht="15.75" customHeight="1">
      <c r="A12" s="34" t="s">
        <v>19</v>
      </c>
      <c r="B12" s="40">
        <v>5571842384</v>
      </c>
      <c r="C12" s="40">
        <v>5051728157</v>
      </c>
      <c r="D12" s="40">
        <v>4818943695</v>
      </c>
      <c r="E12" s="40">
        <v>4576948810</v>
      </c>
      <c r="F12" s="40">
        <v>4688408562</v>
      </c>
      <c r="G12" s="40">
        <v>4611913087</v>
      </c>
      <c r="H12" s="40">
        <v>3997927795</v>
      </c>
      <c r="I12" s="40">
        <v>3471898003</v>
      </c>
      <c r="J12" s="40">
        <v>2956497152</v>
      </c>
      <c r="K12" s="40">
        <v>2539008893</v>
      </c>
    </row>
    <row r="13" spans="1:11" ht="15.75" customHeight="1">
      <c r="A13" s="34" t="s">
        <v>20</v>
      </c>
      <c r="B13" s="40">
        <f>B12-B11</f>
        <v>190843027</v>
      </c>
      <c r="C13" s="40">
        <f>C12-C11</f>
        <v>114234296</v>
      </c>
      <c r="D13" s="40">
        <f aca="true" t="shared" si="0" ref="D13:K13">D12-D11</f>
        <v>133052925</v>
      </c>
      <c r="E13" s="40">
        <f t="shared" si="0"/>
        <v>151556414</v>
      </c>
      <c r="F13" s="40">
        <f t="shared" si="0"/>
        <v>167004984</v>
      </c>
      <c r="G13" s="40">
        <f t="shared" si="0"/>
        <v>184810697</v>
      </c>
      <c r="H13" s="40">
        <f t="shared" si="0"/>
        <v>122756328</v>
      </c>
      <c r="I13" s="40">
        <f t="shared" si="0"/>
        <v>134604564</v>
      </c>
      <c r="J13" s="40">
        <f t="shared" si="0"/>
        <v>143192541</v>
      </c>
      <c r="K13" s="40">
        <f t="shared" si="0"/>
        <v>148772457</v>
      </c>
    </row>
    <row r="14" spans="1:11" ht="15.75" customHeight="1">
      <c r="A14" s="33" t="s">
        <v>16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6" ht="11.25">
      <c r="A16" s="9" t="s">
        <v>5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B1" sqref="B1"/>
    </sheetView>
  </sheetViews>
  <sheetFormatPr defaultColWidth="9.140625" defaultRowHeight="12.75"/>
  <cols>
    <col min="1" max="1" width="29.421875" style="2" customWidth="1"/>
    <col min="2" max="11" width="13.421875" style="2" customWidth="1"/>
    <col min="12" max="16384" width="9.140625" style="2" customWidth="1"/>
  </cols>
  <sheetData>
    <row r="1" ht="11.25">
      <c r="A1" s="10" t="s">
        <v>15</v>
      </c>
    </row>
    <row r="3" spans="1:11" s="11" customFormat="1" ht="25.5" customHeight="1">
      <c r="A3" s="3"/>
      <c r="B3" s="4">
        <v>2005</v>
      </c>
      <c r="C3" s="4">
        <v>2004</v>
      </c>
      <c r="D3" s="4">
        <v>2003</v>
      </c>
      <c r="E3" s="4">
        <v>2002</v>
      </c>
      <c r="F3" s="4">
        <v>2001</v>
      </c>
      <c r="G3" s="4">
        <v>2000</v>
      </c>
      <c r="H3" s="4">
        <v>1999</v>
      </c>
      <c r="I3" s="4">
        <v>1998</v>
      </c>
      <c r="J3" s="4">
        <v>1997</v>
      </c>
      <c r="K3" s="4">
        <v>1996</v>
      </c>
    </row>
    <row r="4" spans="1:11" ht="18" customHeight="1">
      <c r="A4" s="5" t="s">
        <v>7</v>
      </c>
      <c r="B4" s="6"/>
      <c r="C4" s="6">
        <v>0.9938023754808826</v>
      </c>
      <c r="D4" s="6">
        <v>0.9916724277309422</v>
      </c>
      <c r="E4" s="6">
        <v>0.9705311076371883</v>
      </c>
      <c r="F4" s="6">
        <v>0.9649054539226104</v>
      </c>
      <c r="G4" s="6">
        <v>0.9598285722752327</v>
      </c>
      <c r="H4" s="6">
        <v>0.9583739900484001</v>
      </c>
      <c r="I4" s="6">
        <v>0.9511893566228454</v>
      </c>
      <c r="J4" s="6">
        <v>0.94658260144252</v>
      </c>
      <c r="K4" s="6">
        <v>0.9408704324459096</v>
      </c>
    </row>
    <row r="5" spans="1:11" s="37" customFormat="1" ht="18" customHeight="1">
      <c r="A5" s="35" t="s">
        <v>21</v>
      </c>
      <c r="B5" s="36"/>
      <c r="C5" s="16">
        <v>2857871000</v>
      </c>
      <c r="D5" s="16">
        <v>2690603000</v>
      </c>
      <c r="E5" s="36">
        <v>2650778000</v>
      </c>
      <c r="F5" s="36">
        <v>455311000</v>
      </c>
      <c r="G5" s="36">
        <v>2216634000</v>
      </c>
      <c r="H5" s="36">
        <v>1859600000</v>
      </c>
      <c r="I5" s="36">
        <v>1639000000</v>
      </c>
      <c r="J5" s="36">
        <v>1188389000</v>
      </c>
      <c r="K5" s="36">
        <v>1065787000</v>
      </c>
    </row>
    <row r="6" spans="1:11" s="17" customFormat="1" ht="18" customHeight="1">
      <c r="A6" s="74" t="s">
        <v>45</v>
      </c>
      <c r="B6" s="75"/>
      <c r="C6" s="76">
        <v>126000</v>
      </c>
      <c r="D6" s="78">
        <v>121582</v>
      </c>
      <c r="E6" s="78">
        <v>116289</v>
      </c>
      <c r="F6" s="78">
        <v>112142</v>
      </c>
      <c r="G6" s="78">
        <v>107425</v>
      </c>
      <c r="H6" s="78">
        <v>102817</v>
      </c>
      <c r="I6" s="78">
        <v>99112</v>
      </c>
      <c r="J6" s="78">
        <v>95128</v>
      </c>
      <c r="K6" s="78">
        <v>92198</v>
      </c>
    </row>
    <row r="7" spans="1:11" s="37" customFormat="1" ht="18" customHeight="1">
      <c r="A7" s="38" t="s">
        <v>8</v>
      </c>
      <c r="B7" s="16"/>
      <c r="C7" s="16">
        <v>697087433</v>
      </c>
      <c r="D7" s="16">
        <v>1737816000</v>
      </c>
      <c r="E7" s="16">
        <v>914575000</v>
      </c>
      <c r="F7" s="16">
        <v>631052000</v>
      </c>
      <c r="G7" s="16">
        <v>547515000</v>
      </c>
      <c r="H7" s="16">
        <v>661421000</v>
      </c>
      <c r="I7" s="16">
        <v>563050000</v>
      </c>
      <c r="J7" s="16">
        <v>557755000</v>
      </c>
      <c r="K7" s="16">
        <v>557153000</v>
      </c>
    </row>
    <row r="8" spans="1:11" s="37" customFormat="1" ht="18" customHeight="1">
      <c r="A8" s="38" t="s">
        <v>9</v>
      </c>
      <c r="B8" s="16"/>
      <c r="C8" s="16">
        <v>605184000</v>
      </c>
      <c r="D8" s="16">
        <v>564754000</v>
      </c>
      <c r="E8" s="16">
        <v>526149000</v>
      </c>
      <c r="F8" s="16">
        <v>506712000</v>
      </c>
      <c r="G8" s="16">
        <v>511611000</v>
      </c>
      <c r="H8" s="16">
        <v>512270000</v>
      </c>
      <c r="I8" s="16">
        <v>528711000</v>
      </c>
      <c r="J8" s="16">
        <v>520038000</v>
      </c>
      <c r="K8" s="16">
        <v>511979000</v>
      </c>
    </row>
    <row r="9" spans="1:11" s="37" customFormat="1" ht="18" customHeight="1">
      <c r="A9" s="38" t="s">
        <v>41</v>
      </c>
      <c r="B9" s="16"/>
      <c r="C9" s="16"/>
      <c r="D9" s="16">
        <v>12043429000</v>
      </c>
      <c r="E9" s="16">
        <v>-5880598000</v>
      </c>
      <c r="F9" s="16">
        <v>-1985961000</v>
      </c>
      <c r="G9" s="16">
        <v>-1033753000</v>
      </c>
      <c r="H9" s="16">
        <v>9235371000</v>
      </c>
      <c r="I9" s="16">
        <v>7037489000</v>
      </c>
      <c r="J9" s="16">
        <v>7241025000</v>
      </c>
      <c r="K9" s="16">
        <v>5414556000</v>
      </c>
    </row>
    <row r="10" spans="1:11" s="37" customFormat="1" ht="18" customHeight="1">
      <c r="A10" s="38" t="s">
        <v>46</v>
      </c>
      <c r="B10" s="61">
        <v>0.086</v>
      </c>
      <c r="C10" s="61">
        <v>0.128</v>
      </c>
      <c r="D10" s="70">
        <v>0.242</v>
      </c>
      <c r="E10" s="70">
        <v>-0.088</v>
      </c>
      <c r="F10" s="70">
        <v>-0.023</v>
      </c>
      <c r="G10" s="70">
        <v>-0.008</v>
      </c>
      <c r="H10" s="70">
        <v>0.157</v>
      </c>
      <c r="I10" s="70">
        <v>0.146</v>
      </c>
      <c r="J10" s="70">
        <v>0.172</v>
      </c>
      <c r="K10" s="70">
        <v>0.144</v>
      </c>
    </row>
    <row r="11" spans="1:11" s="37" customFormat="1" ht="18" customHeight="1">
      <c r="A11" s="39" t="s">
        <v>43</v>
      </c>
      <c r="B11" s="16"/>
      <c r="C11" s="16">
        <v>66209400000</v>
      </c>
      <c r="D11" s="16">
        <v>62685300000</v>
      </c>
      <c r="E11" s="16">
        <f>1000000*57861.9</f>
        <v>57861900000</v>
      </c>
      <c r="F11" s="16">
        <v>58024300000</v>
      </c>
      <c r="G11" s="16">
        <v>51824600000</v>
      </c>
      <c r="H11" s="16">
        <f>1000000*49403.7</f>
        <v>49403700000</v>
      </c>
      <c r="I11" s="16">
        <v>43390500000</v>
      </c>
      <c r="J11" s="16">
        <v>38584600000</v>
      </c>
      <c r="K11" s="16">
        <v>33962600000</v>
      </c>
    </row>
    <row r="12" spans="1:11" s="37" customFormat="1" ht="18" customHeight="1">
      <c r="A12" s="39" t="s">
        <v>19</v>
      </c>
      <c r="B12" s="16"/>
      <c r="C12" s="16">
        <v>66622300000</v>
      </c>
      <c r="D12" s="16">
        <v>63211700000</v>
      </c>
      <c r="E12" s="16">
        <v>59618800000</v>
      </c>
      <c r="F12" s="16">
        <v>60134700000</v>
      </c>
      <c r="G12" s="16">
        <v>53993600000</v>
      </c>
      <c r="H12" s="16">
        <v>51549500000</v>
      </c>
      <c r="I12" s="16">
        <v>45617100000</v>
      </c>
      <c r="J12" s="16">
        <v>40762000000</v>
      </c>
      <c r="K12" s="16">
        <v>36097000000</v>
      </c>
    </row>
    <row r="13" spans="1:11" s="37" customFormat="1" ht="18" customHeight="1">
      <c r="A13" s="39" t="s">
        <v>20</v>
      </c>
      <c r="B13" s="16"/>
      <c r="C13" s="16">
        <f aca="true" t="shared" si="0" ref="C13:K13">C12-C11</f>
        <v>412900000</v>
      </c>
      <c r="D13" s="16">
        <f t="shared" si="0"/>
        <v>526400000</v>
      </c>
      <c r="E13" s="16">
        <f t="shared" si="0"/>
        <v>1756900000</v>
      </c>
      <c r="F13" s="16">
        <f t="shared" si="0"/>
        <v>2110400000</v>
      </c>
      <c r="G13" s="16">
        <f t="shared" si="0"/>
        <v>2169000000</v>
      </c>
      <c r="H13" s="16">
        <f t="shared" si="0"/>
        <v>2145800000</v>
      </c>
      <c r="I13" s="16">
        <f t="shared" si="0"/>
        <v>2226600000</v>
      </c>
      <c r="J13" s="16">
        <f t="shared" si="0"/>
        <v>2177400000</v>
      </c>
      <c r="K13" s="16">
        <f t="shared" si="0"/>
        <v>2134400000</v>
      </c>
    </row>
    <row r="14" spans="1:11" ht="18" customHeight="1">
      <c r="A14" s="77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ht="11.25">
      <c r="A15" s="2" t="s">
        <v>47</v>
      </c>
    </row>
    <row r="16" ht="11.25">
      <c r="A16" s="9" t="s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2" customWidth="1"/>
    <col min="2" max="11" width="11.7109375" style="43" customWidth="1"/>
    <col min="12" max="16384" width="9.140625" style="2" customWidth="1"/>
  </cols>
  <sheetData>
    <row r="1" ht="11.25">
      <c r="A1" s="10" t="s">
        <v>10</v>
      </c>
    </row>
    <row r="4" spans="1:11" ht="11.25">
      <c r="A4" s="3"/>
      <c r="B4" s="4">
        <v>2005</v>
      </c>
      <c r="C4" s="4">
        <v>2004</v>
      </c>
      <c r="D4" s="4">
        <v>2003</v>
      </c>
      <c r="E4" s="4">
        <v>2002</v>
      </c>
      <c r="F4" s="4">
        <v>2001</v>
      </c>
      <c r="G4" s="4">
        <v>2000</v>
      </c>
      <c r="H4" s="4">
        <v>1999</v>
      </c>
      <c r="I4" s="4">
        <v>1998</v>
      </c>
      <c r="J4" s="4">
        <v>1997</v>
      </c>
      <c r="K4" s="4">
        <v>1996</v>
      </c>
    </row>
    <row r="5" spans="1:11" ht="15.75" customHeight="1">
      <c r="A5" s="32" t="s">
        <v>7</v>
      </c>
      <c r="B5" s="6"/>
      <c r="C5" s="6">
        <f aca="true" t="shared" si="0" ref="C5:J5">SUM(C12/C13)</f>
        <v>0.767396593673966</v>
      </c>
      <c r="D5" s="6">
        <f t="shared" si="0"/>
        <v>0.7868271079979533</v>
      </c>
      <c r="E5" s="6">
        <f t="shared" si="0"/>
        <v>0.7976916544429862</v>
      </c>
      <c r="F5" s="6">
        <f t="shared" si="0"/>
        <v>0.8433286648968414</v>
      </c>
      <c r="G5" s="6">
        <f t="shared" si="0"/>
        <v>0.8613145326358881</v>
      </c>
      <c r="H5" s="6">
        <f t="shared" si="0"/>
        <v>0.9033763524964151</v>
      </c>
      <c r="I5" s="6">
        <f t="shared" si="0"/>
        <v>0.843652561247216</v>
      </c>
      <c r="J5" s="6">
        <f t="shared" si="0"/>
        <v>0.819645683672227</v>
      </c>
      <c r="K5" s="44"/>
    </row>
    <row r="6" spans="1:11" ht="15.75" customHeight="1">
      <c r="A6" s="32" t="s">
        <v>21</v>
      </c>
      <c r="B6" s="36"/>
      <c r="C6" s="36">
        <v>247454000</v>
      </c>
      <c r="D6" s="36">
        <v>221137000</v>
      </c>
      <c r="E6" s="36">
        <v>200794000</v>
      </c>
      <c r="F6" s="36">
        <v>182272000</v>
      </c>
      <c r="G6" s="36">
        <v>162827000</v>
      </c>
      <c r="H6" s="36">
        <v>147833000</v>
      </c>
      <c r="I6" s="36">
        <v>131690000</v>
      </c>
      <c r="J6" s="36">
        <v>146225000</v>
      </c>
      <c r="K6" s="36">
        <v>104627000</v>
      </c>
    </row>
    <row r="7" spans="1:11" ht="15.75" customHeight="1">
      <c r="A7" s="32" t="s">
        <v>48</v>
      </c>
      <c r="B7" s="75"/>
      <c r="C7" s="75"/>
      <c r="D7" s="75">
        <v>18443</v>
      </c>
      <c r="E7" s="75">
        <v>17538</v>
      </c>
      <c r="F7" s="75">
        <v>16905</v>
      </c>
      <c r="G7" s="75">
        <v>16275</v>
      </c>
      <c r="H7" s="75">
        <v>15325</v>
      </c>
      <c r="I7" s="75">
        <v>14790</v>
      </c>
      <c r="J7" s="75">
        <v>14192</v>
      </c>
      <c r="K7" s="75">
        <v>13263</v>
      </c>
    </row>
    <row r="8" spans="1:11" ht="15.75" customHeight="1">
      <c r="A8" s="33" t="s">
        <v>8</v>
      </c>
      <c r="B8" s="36"/>
      <c r="C8" s="36">
        <v>167943000</v>
      </c>
      <c r="D8" s="36">
        <v>161029000</v>
      </c>
      <c r="E8" s="36">
        <v>127802000</v>
      </c>
      <c r="F8" s="36">
        <v>121940000</v>
      </c>
      <c r="G8" s="36">
        <v>131881000</v>
      </c>
      <c r="H8" s="36">
        <v>132557000</v>
      </c>
      <c r="I8" s="36">
        <v>115956000</v>
      </c>
      <c r="J8" s="36">
        <v>113711000</v>
      </c>
      <c r="K8" s="36">
        <v>67329000</v>
      </c>
    </row>
    <row r="9" spans="1:11" ht="15.75" customHeight="1">
      <c r="A9" s="33" t="s">
        <v>9</v>
      </c>
      <c r="B9" s="36"/>
      <c r="C9" s="36">
        <v>55409000</v>
      </c>
      <c r="D9" s="36">
        <v>62422000</v>
      </c>
      <c r="E9" s="36">
        <v>39625000</v>
      </c>
      <c r="F9" s="36">
        <v>32164000</v>
      </c>
      <c r="G9" s="36">
        <v>30823000</v>
      </c>
      <c r="H9" s="36">
        <v>27977000</v>
      </c>
      <c r="I9" s="36">
        <v>27633000</v>
      </c>
      <c r="J9" s="36">
        <v>28508000</v>
      </c>
      <c r="K9" s="36">
        <v>26611000</v>
      </c>
    </row>
    <row r="10" spans="1:11" ht="15.75" customHeight="1">
      <c r="A10" s="30" t="s">
        <v>23</v>
      </c>
      <c r="B10" s="36"/>
      <c r="C10" s="36">
        <v>587519000</v>
      </c>
      <c r="D10" s="36">
        <v>800189000</v>
      </c>
      <c r="E10" s="36">
        <v>-317923000</v>
      </c>
      <c r="F10" s="36">
        <v>-87510000</v>
      </c>
      <c r="G10" s="36">
        <v>-122407000</v>
      </c>
      <c r="H10" s="36">
        <v>562567000</v>
      </c>
      <c r="I10" s="36">
        <v>416705000</v>
      </c>
      <c r="J10" s="36">
        <v>477040000</v>
      </c>
      <c r="K10" s="36">
        <v>280705000</v>
      </c>
    </row>
    <row r="11" spans="1:11" ht="15.75" customHeight="1">
      <c r="A11" s="33" t="s">
        <v>16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5.75" customHeight="1">
      <c r="A12" s="34" t="s">
        <v>43</v>
      </c>
      <c r="B12" s="36"/>
      <c r="C12" s="36">
        <v>4731000000</v>
      </c>
      <c r="D12" s="36">
        <v>4459500000</v>
      </c>
      <c r="E12" s="36">
        <v>4133000000</v>
      </c>
      <c r="F12" s="36">
        <v>4034400000</v>
      </c>
      <c r="G12" s="36">
        <v>3787200000</v>
      </c>
      <c r="H12" s="36">
        <v>3464900000</v>
      </c>
      <c r="I12" s="36">
        <v>3030400000</v>
      </c>
      <c r="J12" s="36">
        <v>2692700000</v>
      </c>
      <c r="K12" s="36"/>
    </row>
    <row r="13" spans="1:11" ht="15.75" customHeight="1">
      <c r="A13" s="34" t="s">
        <v>19</v>
      </c>
      <c r="B13" s="36"/>
      <c r="C13" s="36">
        <v>6165000000</v>
      </c>
      <c r="D13" s="36">
        <v>5667700000</v>
      </c>
      <c r="E13" s="36">
        <v>5181200000</v>
      </c>
      <c r="F13" s="36">
        <v>4783900000</v>
      </c>
      <c r="G13" s="36">
        <v>4397000000</v>
      </c>
      <c r="H13" s="36">
        <v>3835500000</v>
      </c>
      <c r="I13" s="36">
        <v>3592000000</v>
      </c>
      <c r="J13" s="36">
        <v>3285200000</v>
      </c>
      <c r="K13" s="36"/>
    </row>
    <row r="14" spans="1:11" ht="15.75" customHeight="1">
      <c r="A14" s="34" t="s">
        <v>20</v>
      </c>
      <c r="B14" s="36"/>
      <c r="C14" s="36">
        <f aca="true" t="shared" si="1" ref="C14:J14">SUM(C13-C12)</f>
        <v>1434000000</v>
      </c>
      <c r="D14" s="36">
        <f t="shared" si="1"/>
        <v>1208200000</v>
      </c>
      <c r="E14" s="36">
        <f t="shared" si="1"/>
        <v>1048200000</v>
      </c>
      <c r="F14" s="36">
        <f t="shared" si="1"/>
        <v>749500000</v>
      </c>
      <c r="G14" s="36">
        <f t="shared" si="1"/>
        <v>609800000</v>
      </c>
      <c r="H14" s="36">
        <f t="shared" si="1"/>
        <v>370600000</v>
      </c>
      <c r="I14" s="36">
        <f t="shared" si="1"/>
        <v>561600000</v>
      </c>
      <c r="J14" s="36">
        <f t="shared" si="1"/>
        <v>592500000</v>
      </c>
      <c r="K14" s="36"/>
    </row>
    <row r="16" spans="1:11" ht="11.25">
      <c r="A16" s="2" t="s">
        <v>32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11.25">
      <c r="A17" s="11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ht="11.25">
      <c r="A18" s="9" t="s"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1" sqref="A11"/>
    </sheetView>
  </sheetViews>
  <sheetFormatPr defaultColWidth="9.140625" defaultRowHeight="12.75"/>
  <cols>
    <col min="1" max="1" width="29.57421875" style="2" customWidth="1"/>
    <col min="2" max="11" width="13.00390625" style="2" customWidth="1"/>
    <col min="12" max="16384" width="9.140625" style="2" customWidth="1"/>
  </cols>
  <sheetData>
    <row r="1" ht="11.25">
      <c r="A1" s="10" t="s">
        <v>22</v>
      </c>
    </row>
    <row r="3" spans="1:11" ht="11.25">
      <c r="A3" s="3"/>
      <c r="B3" s="4">
        <v>2005</v>
      </c>
      <c r="C3" s="4">
        <v>2004</v>
      </c>
      <c r="D3" s="4">
        <v>2003</v>
      </c>
      <c r="E3" s="4">
        <v>2002</v>
      </c>
      <c r="F3" s="4">
        <v>2001</v>
      </c>
      <c r="G3" s="4">
        <v>2000</v>
      </c>
      <c r="H3" s="4">
        <v>1999</v>
      </c>
      <c r="I3" s="4">
        <v>1998</v>
      </c>
      <c r="J3" s="4">
        <v>1997</v>
      </c>
      <c r="K3" s="4">
        <v>1996</v>
      </c>
    </row>
    <row r="4" spans="1:11" ht="15.75" customHeight="1">
      <c r="A4" s="32" t="s">
        <v>7</v>
      </c>
      <c r="B4" s="6"/>
      <c r="C4" s="6">
        <f aca="true" t="shared" si="0" ref="C4:K4">SUM(C11/C12)</f>
        <v>0.8373599326381242</v>
      </c>
      <c r="D4" s="6">
        <f t="shared" si="0"/>
        <v>0.8650182045611919</v>
      </c>
      <c r="E4" s="6">
        <f t="shared" si="0"/>
        <v>0.9147937173773149</v>
      </c>
      <c r="F4" s="6">
        <f t="shared" si="0"/>
        <v>0.9654296776788857</v>
      </c>
      <c r="G4" s="6">
        <f t="shared" si="0"/>
        <v>0.9933762352244272</v>
      </c>
      <c r="H4" s="6">
        <f t="shared" si="0"/>
        <v>0.9926342145103063</v>
      </c>
      <c r="I4" s="6">
        <f t="shared" si="0"/>
        <v>0.9697836472628792</v>
      </c>
      <c r="J4" s="6">
        <f t="shared" si="0"/>
        <v>1.0086936090225564</v>
      </c>
      <c r="K4" s="6">
        <f t="shared" si="0"/>
        <v>0.7885268279024186</v>
      </c>
    </row>
    <row r="5" spans="1:11" ht="15.75" customHeight="1">
      <c r="A5" s="32" t="s">
        <v>21</v>
      </c>
      <c r="B5" s="36">
        <v>2558017710</v>
      </c>
      <c r="C5" s="36">
        <v>2358216073</v>
      </c>
      <c r="D5" s="36">
        <v>2180574193</v>
      </c>
      <c r="E5" s="36">
        <v>2041439863</v>
      </c>
      <c r="F5" s="36">
        <v>1890812400</v>
      </c>
      <c r="G5" s="36">
        <v>1735936328</v>
      </c>
      <c r="H5" s="36">
        <v>1587992361</v>
      </c>
      <c r="I5" s="36">
        <v>1454451439</v>
      </c>
      <c r="J5" s="36">
        <v>1317828100</v>
      </c>
      <c r="K5" s="36">
        <v>1268260318</v>
      </c>
    </row>
    <row r="6" spans="1:11" ht="15.75" customHeight="1">
      <c r="A6" s="32" t="s">
        <v>48</v>
      </c>
      <c r="B6" s="75">
        <v>151706</v>
      </c>
      <c r="C6" s="75">
        <v>145378</v>
      </c>
      <c r="D6" s="17">
        <v>139814</v>
      </c>
      <c r="E6" s="75">
        <v>135277</v>
      </c>
      <c r="F6" s="75">
        <v>130790</v>
      </c>
      <c r="G6" s="75">
        <v>126115</v>
      </c>
      <c r="H6" s="75">
        <v>120913</v>
      </c>
      <c r="I6" s="75">
        <v>116620</v>
      </c>
      <c r="J6" s="75">
        <v>111842</v>
      </c>
      <c r="K6" s="75">
        <v>107465</v>
      </c>
    </row>
    <row r="7" spans="1:11" ht="15.75" customHeight="1">
      <c r="A7" s="33" t="s">
        <v>8</v>
      </c>
      <c r="B7" s="16">
        <v>774277778</v>
      </c>
      <c r="C7" s="16">
        <v>697647338</v>
      </c>
      <c r="D7" s="16">
        <v>697926265</v>
      </c>
      <c r="E7" s="16">
        <v>603949327</v>
      </c>
      <c r="F7" s="16">
        <v>756002136</v>
      </c>
      <c r="G7" s="16">
        <v>655258923</v>
      </c>
      <c r="H7" s="16">
        <v>574436929</v>
      </c>
      <c r="I7" s="16">
        <v>674716330</v>
      </c>
      <c r="J7" s="16">
        <v>904165262</v>
      </c>
      <c r="K7" s="16">
        <v>829626962</v>
      </c>
    </row>
    <row r="8" spans="1:11" ht="15.75" customHeight="1">
      <c r="A8" s="33" t="s">
        <v>9</v>
      </c>
      <c r="B8" s="16">
        <v>368240837</v>
      </c>
      <c r="C8" s="16">
        <v>456352606</v>
      </c>
      <c r="D8" s="16">
        <v>379084549</v>
      </c>
      <c r="E8" s="16">
        <v>413163871</v>
      </c>
      <c r="F8" s="16">
        <v>371548016</v>
      </c>
      <c r="G8" s="16">
        <v>321557016</v>
      </c>
      <c r="H8" s="16">
        <v>518861556</v>
      </c>
      <c r="I8" s="16">
        <v>252672436</v>
      </c>
      <c r="J8" s="16">
        <v>253358290</v>
      </c>
      <c r="K8" s="16">
        <v>255085948</v>
      </c>
    </row>
    <row r="9" spans="1:11" ht="15.75" customHeight="1">
      <c r="A9" s="33" t="s">
        <v>23</v>
      </c>
      <c r="B9" s="16">
        <v>4530621088</v>
      </c>
      <c r="C9" s="16">
        <v>4130661746</v>
      </c>
      <c r="D9" s="16">
        <v>4532071835</v>
      </c>
      <c r="E9" s="16">
        <v>-3733441844</v>
      </c>
      <c r="F9" s="16">
        <v>-4575630855</v>
      </c>
      <c r="G9" s="16">
        <v>4755872070</v>
      </c>
      <c r="H9" s="16">
        <v>5087086105</v>
      </c>
      <c r="I9" s="16">
        <v>2419775950</v>
      </c>
      <c r="J9" s="16">
        <v>5747292566</v>
      </c>
      <c r="K9" s="16">
        <v>3287367155</v>
      </c>
    </row>
    <row r="10" spans="1:11" s="62" customFormat="1" ht="15.75" customHeight="1">
      <c r="A10" s="89" t="s">
        <v>16</v>
      </c>
      <c r="B10" s="61">
        <v>0.128</v>
      </c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5.75" customHeight="1">
      <c r="A11" s="34" t="s">
        <v>43</v>
      </c>
      <c r="B11" s="16"/>
      <c r="C11" s="16">
        <v>38784000000</v>
      </c>
      <c r="D11" s="16">
        <v>38726000000</v>
      </c>
      <c r="E11" s="16">
        <v>38382000000</v>
      </c>
      <c r="F11" s="16">
        <v>38399000000</v>
      </c>
      <c r="G11" s="16">
        <v>36893000000</v>
      </c>
      <c r="H11" s="16">
        <v>34095000000</v>
      </c>
      <c r="I11" s="16">
        <v>31870000000</v>
      </c>
      <c r="J11" s="16">
        <v>30051000000</v>
      </c>
      <c r="K11" s="16">
        <v>22529000000</v>
      </c>
    </row>
    <row r="12" spans="1:11" ht="15.75" customHeight="1">
      <c r="A12" s="34" t="s">
        <v>19</v>
      </c>
      <c r="B12" s="16"/>
      <c r="C12" s="16">
        <v>46317000000</v>
      </c>
      <c r="D12" s="16">
        <v>44769000000</v>
      </c>
      <c r="E12" s="16">
        <v>41957000000</v>
      </c>
      <c r="F12" s="16">
        <v>39774000000</v>
      </c>
      <c r="G12" s="16">
        <v>37139000000</v>
      </c>
      <c r="H12" s="16">
        <v>34348000000</v>
      </c>
      <c r="I12" s="16">
        <v>32863000000</v>
      </c>
      <c r="J12" s="16">
        <v>29792000000</v>
      </c>
      <c r="K12" s="16">
        <v>28571000000</v>
      </c>
    </row>
    <row r="13" spans="1:11" ht="15.75" customHeight="1">
      <c r="A13" s="34" t="s">
        <v>20</v>
      </c>
      <c r="B13" s="16"/>
      <c r="C13" s="16">
        <f aca="true" t="shared" si="1" ref="C13:K13">SUM(C12-C11)</f>
        <v>7533000000</v>
      </c>
      <c r="D13" s="16">
        <f t="shared" si="1"/>
        <v>6043000000</v>
      </c>
      <c r="E13" s="16">
        <f t="shared" si="1"/>
        <v>3575000000</v>
      </c>
      <c r="F13" s="16">
        <f t="shared" si="1"/>
        <v>1375000000</v>
      </c>
      <c r="G13" s="16">
        <f t="shared" si="1"/>
        <v>246000000</v>
      </c>
      <c r="H13" s="16">
        <f t="shared" si="1"/>
        <v>253000000</v>
      </c>
      <c r="I13" s="16">
        <f t="shared" si="1"/>
        <v>993000000</v>
      </c>
      <c r="J13" s="16">
        <f t="shared" si="1"/>
        <v>-259000000</v>
      </c>
      <c r="K13" s="16">
        <f t="shared" si="1"/>
        <v>6042000000</v>
      </c>
    </row>
    <row r="15" spans="1:11" ht="11.25">
      <c r="A15" s="2" t="s">
        <v>32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2:11" ht="11.25">
      <c r="B16" s="9"/>
      <c r="C16" s="9"/>
      <c r="D16" s="9"/>
      <c r="E16" s="9"/>
      <c r="F16" s="9"/>
      <c r="G16" s="9"/>
      <c r="H16" s="9"/>
      <c r="I16" s="9"/>
      <c r="J16" s="9"/>
      <c r="K16" s="9"/>
    </row>
    <row r="17" ht="11.25">
      <c r="A17" s="9" t="s">
        <v>5</v>
      </c>
    </row>
    <row r="20" spans="1:4" ht="11.25">
      <c r="A20" s="2" t="s">
        <v>28</v>
      </c>
      <c r="B20" s="2" t="s">
        <v>29</v>
      </c>
      <c r="C20" s="2" t="s">
        <v>30</v>
      </c>
      <c r="D20" s="2" t="s">
        <v>31</v>
      </c>
    </row>
    <row r="21" spans="1:5" ht="11.25">
      <c r="A21" s="2">
        <v>1996</v>
      </c>
      <c r="B21" s="17">
        <v>1178250042</v>
      </c>
      <c r="C21" s="46">
        <v>31209798</v>
      </c>
      <c r="D21" s="46">
        <v>58800478</v>
      </c>
      <c r="E21" s="17">
        <f>SUM(B21:D21)</f>
        <v>1268260318</v>
      </c>
    </row>
    <row r="22" spans="1:5" ht="11.25">
      <c r="A22" s="2">
        <v>1997</v>
      </c>
      <c r="B22" s="17">
        <v>1274469892</v>
      </c>
      <c r="C22" s="17">
        <v>37129588</v>
      </c>
      <c r="D22" s="17">
        <v>6228620</v>
      </c>
      <c r="E22" s="17">
        <f>SUM(B22:D22)</f>
        <v>1317828100</v>
      </c>
    </row>
    <row r="23" spans="1:5" ht="11.25">
      <c r="A23" s="2">
        <v>1998</v>
      </c>
      <c r="B23" s="17">
        <v>1412550359</v>
      </c>
      <c r="C23" s="17">
        <v>35908817</v>
      </c>
      <c r="D23" s="17">
        <v>5992263</v>
      </c>
      <c r="E23" s="17">
        <f>SUM(B23:D23)</f>
        <v>1454451439</v>
      </c>
    </row>
    <row r="24" spans="1:5" ht="11.25">
      <c r="A24" s="2">
        <v>1999</v>
      </c>
      <c r="B24" s="17">
        <v>1540039404</v>
      </c>
      <c r="C24" s="17">
        <v>38546646</v>
      </c>
      <c r="D24" s="17">
        <v>9406311</v>
      </c>
      <c r="E24" s="17">
        <f>SUM(B24:D24)</f>
        <v>1587992361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9" sqref="A9"/>
    </sheetView>
  </sheetViews>
  <sheetFormatPr defaultColWidth="9.140625" defaultRowHeight="12.75"/>
  <cols>
    <col min="1" max="1" width="30.57421875" style="2" customWidth="1"/>
    <col min="2" max="2" width="14.421875" style="2" customWidth="1"/>
    <col min="3" max="11" width="13.7109375" style="2" customWidth="1"/>
    <col min="12" max="16384" width="9.140625" style="2" customWidth="1"/>
  </cols>
  <sheetData>
    <row r="1" ht="11.25">
      <c r="A1" s="10" t="s">
        <v>36</v>
      </c>
    </row>
    <row r="3" spans="1:11" s="8" customFormat="1" ht="13.5" customHeight="1">
      <c r="A3" s="3"/>
      <c r="B3" s="4">
        <v>2005</v>
      </c>
      <c r="C3" s="4">
        <v>2004</v>
      </c>
      <c r="D3" s="4">
        <v>2003</v>
      </c>
      <c r="E3" s="4">
        <v>2002</v>
      </c>
      <c r="F3" s="4">
        <v>2001</v>
      </c>
      <c r="G3" s="4">
        <v>2000</v>
      </c>
      <c r="H3" s="4">
        <v>1999</v>
      </c>
      <c r="I3" s="4">
        <v>1998</v>
      </c>
      <c r="J3" s="4">
        <v>1997</v>
      </c>
      <c r="K3" s="4">
        <v>1996</v>
      </c>
    </row>
    <row r="4" spans="1:11" s="8" customFormat="1" ht="13.5" customHeight="1">
      <c r="A4" s="5" t="s">
        <v>7</v>
      </c>
      <c r="B4" s="12">
        <f>SUM(B11/B12)</f>
        <v>0.7452505906067338</v>
      </c>
      <c r="C4" s="12">
        <v>0.767</v>
      </c>
      <c r="D4" s="12">
        <v>0.813</v>
      </c>
      <c r="E4" s="12">
        <v>0.85</v>
      </c>
      <c r="F4" s="12">
        <v>0.87</v>
      </c>
      <c r="G4" s="12">
        <v>0.863</v>
      </c>
      <c r="H4" s="12">
        <v>0.899</v>
      </c>
      <c r="I4" s="12">
        <v>0.871</v>
      </c>
      <c r="J4" s="12">
        <v>0.827</v>
      </c>
      <c r="K4" s="12">
        <v>0.796</v>
      </c>
    </row>
    <row r="5" spans="1:11" s="8" customFormat="1" ht="13.5" customHeight="1">
      <c r="A5" s="5" t="s">
        <v>21</v>
      </c>
      <c r="B5" s="13">
        <v>715043000</v>
      </c>
      <c r="C5" s="13">
        <v>687124000</v>
      </c>
      <c r="D5" s="13">
        <v>664459000</v>
      </c>
      <c r="E5" s="13">
        <v>642088000</v>
      </c>
      <c r="F5" s="13">
        <v>592210000</v>
      </c>
      <c r="G5" s="13">
        <v>527119000</v>
      </c>
      <c r="H5" s="13">
        <v>467601000</v>
      </c>
      <c r="I5" s="13">
        <v>412745000</v>
      </c>
      <c r="J5" s="13">
        <v>342155000</v>
      </c>
      <c r="K5" s="13">
        <v>312511000</v>
      </c>
    </row>
    <row r="6" spans="1:11" s="8" customFormat="1" ht="13.5" customHeight="1">
      <c r="A6" s="28" t="s">
        <v>44</v>
      </c>
      <c r="B6" s="73">
        <v>56650</v>
      </c>
      <c r="C6" s="73">
        <v>54620</v>
      </c>
      <c r="D6" s="73">
        <v>52563</v>
      </c>
      <c r="E6" s="73">
        <v>50878</v>
      </c>
      <c r="F6" s="73">
        <v>49414</v>
      </c>
      <c r="G6" s="73">
        <v>47347</v>
      </c>
      <c r="H6" s="73">
        <v>45259</v>
      </c>
      <c r="I6" s="73">
        <v>43142</v>
      </c>
      <c r="J6" s="73">
        <v>40814</v>
      </c>
      <c r="K6" s="73">
        <v>39380</v>
      </c>
    </row>
    <row r="7" spans="1:11" s="8" customFormat="1" ht="13.5" customHeight="1">
      <c r="A7" s="7" t="s">
        <v>8</v>
      </c>
      <c r="B7" s="13">
        <v>232963000</v>
      </c>
      <c r="C7" s="13">
        <v>225744000</v>
      </c>
      <c r="D7" s="13">
        <v>221689000</v>
      </c>
      <c r="E7" s="13">
        <v>206982000</v>
      </c>
      <c r="F7" s="13">
        <v>188208000</v>
      </c>
      <c r="G7" s="13">
        <v>186637000</v>
      </c>
      <c r="H7" s="13">
        <v>173370000</v>
      </c>
      <c r="I7" s="13">
        <v>151499000</v>
      </c>
      <c r="J7" s="13">
        <v>136686000</v>
      </c>
      <c r="K7" s="13">
        <v>129738000</v>
      </c>
    </row>
    <row r="8" spans="1:11" s="8" customFormat="1" ht="13.5" customHeight="1">
      <c r="A8" s="7" t="s">
        <v>9</v>
      </c>
      <c r="B8" s="13">
        <v>216701000</v>
      </c>
      <c r="C8" s="13">
        <v>215697000</v>
      </c>
      <c r="D8" s="13">
        <v>205963000</v>
      </c>
      <c r="E8" s="13">
        <v>191422000</v>
      </c>
      <c r="F8" s="13">
        <v>173380000</v>
      </c>
      <c r="G8" s="13">
        <v>171073000</v>
      </c>
      <c r="H8" s="13">
        <v>158475000</v>
      </c>
      <c r="I8" s="13">
        <v>140386000</v>
      </c>
      <c r="J8" s="13">
        <v>128234000</v>
      </c>
      <c r="K8" s="13">
        <v>121525000</v>
      </c>
    </row>
    <row r="9" spans="1:11" s="8" customFormat="1" ht="13.5" customHeight="1">
      <c r="A9" s="7" t="s">
        <v>39</v>
      </c>
      <c r="B9" s="47">
        <v>1047792000</v>
      </c>
      <c r="C9" s="48">
        <v>1434654000</v>
      </c>
      <c r="D9" s="48">
        <v>199769000</v>
      </c>
      <c r="E9" s="48">
        <v>-765319000</v>
      </c>
      <c r="F9" s="48">
        <v>-754349000</v>
      </c>
      <c r="G9" s="48">
        <v>914574000</v>
      </c>
      <c r="H9" s="48">
        <v>1052303000</v>
      </c>
      <c r="I9" s="48">
        <v>1581550000</v>
      </c>
      <c r="J9" s="48">
        <v>1389595000</v>
      </c>
      <c r="K9" s="48">
        <v>708969000</v>
      </c>
    </row>
    <row r="10" spans="1:11" s="62" customFormat="1" ht="13.5" customHeight="1">
      <c r="A10" s="60" t="s">
        <v>42</v>
      </c>
      <c r="B10" s="62">
        <v>0.11</v>
      </c>
      <c r="C10" s="61"/>
      <c r="D10" s="61"/>
      <c r="E10" s="61"/>
      <c r="F10" s="61"/>
      <c r="G10" s="61"/>
      <c r="H10" s="61"/>
      <c r="I10" s="61"/>
      <c r="J10" s="61"/>
      <c r="K10" s="61"/>
    </row>
    <row r="11" spans="1:11" s="8" customFormat="1" ht="13.5" customHeight="1">
      <c r="A11" s="28" t="s">
        <v>43</v>
      </c>
      <c r="B11" s="13">
        <v>11843936000</v>
      </c>
      <c r="C11" s="13">
        <v>11477961000</v>
      </c>
      <c r="D11" s="13">
        <v>11195902000</v>
      </c>
      <c r="E11" s="13">
        <v>11017414000</v>
      </c>
      <c r="F11" s="13">
        <v>10527270000</v>
      </c>
      <c r="G11" s="13">
        <v>9609367000</v>
      </c>
      <c r="H11" s="13">
        <v>8489177000</v>
      </c>
      <c r="I11" s="13">
        <v>7636668000</v>
      </c>
      <c r="J11" s="13">
        <v>6658410000</v>
      </c>
      <c r="K11" s="13">
        <v>5786398000</v>
      </c>
    </row>
    <row r="12" spans="1:11" s="8" customFormat="1" ht="13.5" customHeight="1">
      <c r="A12" s="28" t="s">
        <v>19</v>
      </c>
      <c r="B12" s="13">
        <v>15892555000</v>
      </c>
      <c r="C12" s="13">
        <v>14959465000</v>
      </c>
      <c r="D12" s="13">
        <v>13776198000</v>
      </c>
      <c r="E12" s="13">
        <v>12958105000</v>
      </c>
      <c r="F12" s="13">
        <v>12105337000</v>
      </c>
      <c r="G12" s="13">
        <v>11133682000</v>
      </c>
      <c r="H12" s="13">
        <v>9443678000</v>
      </c>
      <c r="I12" s="13">
        <v>8769303000</v>
      </c>
      <c r="J12" s="13">
        <v>8049666000</v>
      </c>
      <c r="K12" s="13">
        <v>7270073000</v>
      </c>
    </row>
    <row r="13" spans="1:11" s="8" customFormat="1" ht="13.5" customHeight="1">
      <c r="A13" s="34" t="s">
        <v>20</v>
      </c>
      <c r="B13" s="13">
        <v>4048619000</v>
      </c>
      <c r="C13" s="13">
        <v>3481504000</v>
      </c>
      <c r="D13" s="13">
        <v>2580296000</v>
      </c>
      <c r="E13" s="13">
        <v>1940691000</v>
      </c>
      <c r="F13" s="13">
        <v>1578067000</v>
      </c>
      <c r="G13" s="13">
        <v>1524315000</v>
      </c>
      <c r="H13" s="13">
        <v>954501000</v>
      </c>
      <c r="I13" s="13">
        <v>1132635000</v>
      </c>
      <c r="J13" s="13">
        <v>1391256000</v>
      </c>
      <c r="K13" s="13">
        <v>1483675000</v>
      </c>
    </row>
    <row r="16" ht="11.25">
      <c r="A16" s="9" t="s">
        <v>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1" sqref="A11"/>
    </sheetView>
  </sheetViews>
  <sheetFormatPr defaultColWidth="9.140625" defaultRowHeight="12.75"/>
  <cols>
    <col min="1" max="1" width="30.28125" style="2" customWidth="1"/>
    <col min="2" max="11" width="12.28125" style="2" customWidth="1"/>
    <col min="12" max="16384" width="9.140625" style="2" customWidth="1"/>
  </cols>
  <sheetData>
    <row r="1" ht="11.25">
      <c r="A1" s="10" t="s">
        <v>38</v>
      </c>
    </row>
    <row r="3" spans="1:11" s="11" customFormat="1" ht="25.5" customHeight="1">
      <c r="A3" s="3"/>
      <c r="B3" s="4">
        <v>2005</v>
      </c>
      <c r="C3" s="4">
        <v>2004</v>
      </c>
      <c r="D3" s="4">
        <v>2003</v>
      </c>
      <c r="E3" s="4">
        <v>2002</v>
      </c>
      <c r="F3" s="4">
        <v>2001</v>
      </c>
      <c r="G3" s="4">
        <v>2000</v>
      </c>
      <c r="H3" s="4">
        <v>1999</v>
      </c>
      <c r="I3" s="4">
        <v>1998</v>
      </c>
      <c r="J3" s="4">
        <v>1997</v>
      </c>
      <c r="K3" s="4">
        <v>1996</v>
      </c>
    </row>
    <row r="4" spans="1:11" ht="15.75" customHeight="1">
      <c r="A4" s="5" t="s">
        <v>7</v>
      </c>
      <c r="B4" s="15">
        <v>0.956</v>
      </c>
      <c r="C4" s="6">
        <v>1.001</v>
      </c>
      <c r="D4" s="6">
        <v>0.991</v>
      </c>
      <c r="E4" s="6">
        <v>1.045</v>
      </c>
      <c r="F4" s="6">
        <v>1.121</v>
      </c>
      <c r="G4" s="6">
        <v>1.105</v>
      </c>
      <c r="H4" s="6">
        <v>1.092</v>
      </c>
      <c r="I4" s="6">
        <v>1.077</v>
      </c>
      <c r="J4" s="6">
        <v>1.032</v>
      </c>
      <c r="K4" s="6">
        <v>0.973</v>
      </c>
    </row>
    <row r="5" spans="1:11" ht="15.75" customHeight="1">
      <c r="A5" s="32" t="s">
        <v>21</v>
      </c>
      <c r="B5" s="36">
        <v>358666350</v>
      </c>
      <c r="C5" s="36">
        <v>339322524</v>
      </c>
      <c r="D5" s="36">
        <v>319668000</v>
      </c>
      <c r="E5" s="36">
        <v>296687000</v>
      </c>
      <c r="F5" s="36">
        <v>270558000</v>
      </c>
      <c r="G5" s="36">
        <v>237825000</v>
      </c>
      <c r="H5" s="36">
        <v>207962000</v>
      </c>
      <c r="I5" s="36">
        <v>182562000</v>
      </c>
      <c r="J5" s="36">
        <v>150676000</v>
      </c>
      <c r="K5" s="36"/>
    </row>
    <row r="6" spans="1:11" ht="15.75" customHeight="1">
      <c r="A6" s="32" t="s">
        <v>48</v>
      </c>
      <c r="B6" s="75"/>
      <c r="C6" s="75">
        <v>22654</v>
      </c>
      <c r="D6" s="75">
        <v>21454</v>
      </c>
      <c r="E6" s="75">
        <v>20805</v>
      </c>
      <c r="F6" s="75">
        <v>19978</v>
      </c>
      <c r="G6" s="75">
        <v>19301</v>
      </c>
      <c r="H6" s="75">
        <v>18488</v>
      </c>
      <c r="I6" s="75">
        <v>17830</v>
      </c>
      <c r="J6" s="75">
        <v>17197</v>
      </c>
      <c r="K6" s="75"/>
    </row>
    <row r="7" spans="1:11" ht="15.75" customHeight="1">
      <c r="A7" s="33" t="s">
        <v>8</v>
      </c>
      <c r="B7" s="36">
        <v>80312437</v>
      </c>
      <c r="C7" s="36">
        <v>78621829</v>
      </c>
      <c r="D7" s="36">
        <v>80399000</v>
      </c>
      <c r="E7" s="36">
        <v>76614000</v>
      </c>
      <c r="F7" s="36">
        <v>73362000</v>
      </c>
      <c r="G7" s="36">
        <v>69322000</v>
      </c>
      <c r="H7" s="36">
        <v>65979000</v>
      </c>
      <c r="I7" s="36">
        <v>62315000</v>
      </c>
      <c r="J7" s="36">
        <v>66568000</v>
      </c>
      <c r="K7" s="36">
        <v>65557000</v>
      </c>
    </row>
    <row r="8" spans="1:11" ht="15.75" customHeight="1">
      <c r="A8" s="33" t="s">
        <v>9</v>
      </c>
      <c r="B8" s="36">
        <v>83101068</v>
      </c>
      <c r="C8" s="36">
        <v>82102530</v>
      </c>
      <c r="D8" s="36">
        <v>83850000</v>
      </c>
      <c r="E8" s="36">
        <v>79487000</v>
      </c>
      <c r="F8" s="36">
        <v>74364000</v>
      </c>
      <c r="G8" s="36">
        <v>70378000</v>
      </c>
      <c r="H8" s="36">
        <v>66823000</v>
      </c>
      <c r="I8" s="36">
        <v>62901000</v>
      </c>
      <c r="J8" s="36">
        <v>63848000</v>
      </c>
      <c r="K8" s="36">
        <v>63507000</v>
      </c>
    </row>
    <row r="9" spans="1:11" ht="15.75" customHeight="1">
      <c r="A9" s="33" t="s">
        <v>37</v>
      </c>
      <c r="B9" s="36">
        <v>396341243</v>
      </c>
      <c r="C9" s="36">
        <v>310963443</v>
      </c>
      <c r="D9" s="36">
        <v>243874000</v>
      </c>
      <c r="E9" s="36"/>
      <c r="F9" s="36"/>
      <c r="G9" s="36"/>
      <c r="H9" s="36"/>
      <c r="I9" s="36"/>
      <c r="J9" s="36"/>
      <c r="K9" s="36"/>
    </row>
    <row r="10" spans="1:11" ht="15.75" customHeight="1">
      <c r="A10" s="33" t="s">
        <v>16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5.75" customHeight="1">
      <c r="A11" s="34" t="s">
        <v>43</v>
      </c>
      <c r="B11" s="36">
        <v>8081736374</v>
      </c>
      <c r="C11" s="36">
        <v>7884984028</v>
      </c>
      <c r="D11" s="36">
        <v>7757292000</v>
      </c>
      <c r="E11" s="36">
        <v>7673028000</v>
      </c>
      <c r="F11" s="36">
        <v>7366673000</v>
      </c>
      <c r="G11" s="36">
        <v>6744165000</v>
      </c>
      <c r="H11" s="36">
        <v>5968692000</v>
      </c>
      <c r="I11" s="36">
        <v>5390526000</v>
      </c>
      <c r="J11" s="36">
        <v>4664519000</v>
      </c>
      <c r="K11" s="36">
        <v>3975832000</v>
      </c>
    </row>
    <row r="12" spans="1:11" ht="15.75" customHeight="1">
      <c r="A12" s="34" t="s">
        <v>19</v>
      </c>
      <c r="B12" s="36">
        <v>8455335998</v>
      </c>
      <c r="C12" s="36">
        <v>7877362792</v>
      </c>
      <c r="D12" s="36">
        <v>7830671000</v>
      </c>
      <c r="E12" s="36">
        <v>7340397000</v>
      </c>
      <c r="F12" s="36">
        <v>6573193000</v>
      </c>
      <c r="G12" s="36">
        <v>6105703000</v>
      </c>
      <c r="H12" s="36">
        <v>5464207000</v>
      </c>
      <c r="I12" s="36">
        <v>5005165000</v>
      </c>
      <c r="J12" s="36">
        <v>4519542000</v>
      </c>
      <c r="K12" s="36">
        <v>4087273000</v>
      </c>
    </row>
    <row r="13" spans="1:11" ht="15.75" customHeight="1">
      <c r="A13" s="34" t="s">
        <v>20</v>
      </c>
      <c r="B13" s="36">
        <v>373599624</v>
      </c>
      <c r="C13" s="36">
        <v>-6621235</v>
      </c>
      <c r="D13" s="36">
        <v>73379000</v>
      </c>
      <c r="E13" s="36">
        <v>-332631000</v>
      </c>
      <c r="F13" s="36">
        <v>-793480000</v>
      </c>
      <c r="G13" s="36">
        <v>-638462000</v>
      </c>
      <c r="H13" s="36">
        <v>-504485000</v>
      </c>
      <c r="I13" s="36">
        <v>-385361000</v>
      </c>
      <c r="J13" s="36">
        <v>-144977000</v>
      </c>
      <c r="K13" s="36">
        <v>111441000</v>
      </c>
    </row>
    <row r="14" ht="15.75" customHeight="1"/>
    <row r="15" ht="11.25">
      <c r="A15" s="9" t="s">
        <v>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14" sqref="A14"/>
    </sheetView>
  </sheetViews>
  <sheetFormatPr defaultColWidth="9.140625" defaultRowHeight="12.75"/>
  <cols>
    <col min="1" max="1" width="30.421875" style="2" customWidth="1"/>
    <col min="2" max="11" width="13.00390625" style="2" customWidth="1"/>
    <col min="12" max="16384" width="9.140625" style="2" customWidth="1"/>
  </cols>
  <sheetData>
    <row r="1" ht="11.25">
      <c r="A1" s="10" t="s">
        <v>34</v>
      </c>
    </row>
    <row r="3" spans="1:11" s="11" customFormat="1" ht="25.5" customHeight="1">
      <c r="A3" s="49"/>
      <c r="B3" s="50">
        <v>2005</v>
      </c>
      <c r="C3" s="50">
        <v>2004</v>
      </c>
      <c r="D3" s="50">
        <v>2003</v>
      </c>
      <c r="E3" s="50">
        <v>2002</v>
      </c>
      <c r="F3" s="50">
        <v>2001</v>
      </c>
      <c r="G3" s="50">
        <v>2000</v>
      </c>
      <c r="H3" s="50">
        <v>1999</v>
      </c>
      <c r="I3" s="50">
        <v>1998</v>
      </c>
      <c r="J3" s="50">
        <v>1997</v>
      </c>
      <c r="K3" s="50">
        <v>1996</v>
      </c>
    </row>
    <row r="4" spans="1:14" s="42" customFormat="1" ht="14.25" customHeight="1">
      <c r="A4" s="35" t="s">
        <v>11</v>
      </c>
      <c r="B4" s="51">
        <v>0.985</v>
      </c>
      <c r="C4" s="36">
        <v>1.0001</v>
      </c>
      <c r="D4" s="36">
        <v>1.0313</v>
      </c>
      <c r="E4" s="36">
        <v>1.0531</v>
      </c>
      <c r="F4" s="36">
        <v>1.0585</v>
      </c>
      <c r="G4" s="36">
        <v>1.0521</v>
      </c>
      <c r="H4" s="36">
        <v>1.0567</v>
      </c>
      <c r="I4" s="36">
        <v>1.0566</v>
      </c>
      <c r="J4" s="36">
        <v>1.0128</v>
      </c>
      <c r="K4" s="36">
        <v>0.9204</v>
      </c>
      <c r="N4" s="52"/>
    </row>
    <row r="5" spans="1:14" s="42" customFormat="1" ht="14.25" customHeight="1">
      <c r="A5" s="35" t="s">
        <v>21</v>
      </c>
      <c r="B5" s="42">
        <v>1055184638</v>
      </c>
      <c r="C5" s="42">
        <v>977000000</v>
      </c>
      <c r="D5" s="42">
        <v>946300000</v>
      </c>
      <c r="E5" s="42">
        <v>861398968</v>
      </c>
      <c r="F5" s="42">
        <v>755036577</v>
      </c>
      <c r="G5" s="42">
        <v>620937964</v>
      </c>
      <c r="H5" s="42">
        <v>533851113</v>
      </c>
      <c r="I5" s="36"/>
      <c r="J5" s="36"/>
      <c r="K5" s="36"/>
      <c r="N5" s="52"/>
    </row>
    <row r="6" spans="1:14" s="42" customFormat="1" ht="14.25" customHeight="1">
      <c r="A6" s="14" t="s">
        <v>44</v>
      </c>
      <c r="B6" s="79"/>
      <c r="C6" s="78">
        <v>48416</v>
      </c>
      <c r="D6" s="78">
        <v>45503</v>
      </c>
      <c r="E6" s="78">
        <v>43654</v>
      </c>
      <c r="F6" s="78">
        <v>41716</v>
      </c>
      <c r="G6" s="78">
        <v>39321</v>
      </c>
      <c r="H6" s="78">
        <v>36769</v>
      </c>
      <c r="I6" s="78">
        <v>34152</v>
      </c>
      <c r="J6" s="36"/>
      <c r="K6" s="36"/>
      <c r="N6" s="52"/>
    </row>
    <row r="7" spans="1:11" s="42" customFormat="1" ht="14.25" customHeight="1">
      <c r="A7" s="38" t="s">
        <v>8</v>
      </c>
      <c r="B7" s="42">
        <v>157693090</v>
      </c>
      <c r="C7" s="42">
        <v>151028911</v>
      </c>
      <c r="D7" s="42">
        <v>149481000</v>
      </c>
      <c r="E7" s="42">
        <v>142222000</v>
      </c>
      <c r="F7" s="42">
        <v>139799408</v>
      </c>
      <c r="G7" s="42">
        <v>138696271</v>
      </c>
      <c r="H7" s="42">
        <v>130525591</v>
      </c>
      <c r="I7" s="42">
        <v>151322830</v>
      </c>
      <c r="J7" s="42">
        <v>191670000</v>
      </c>
      <c r="K7" s="42">
        <v>184495000</v>
      </c>
    </row>
    <row r="8" spans="1:11" s="42" customFormat="1" ht="14.25" customHeight="1">
      <c r="A8" s="38" t="s">
        <v>9</v>
      </c>
      <c r="B8" s="42">
        <v>160982004</v>
      </c>
      <c r="C8" s="42">
        <v>159139548</v>
      </c>
      <c r="D8" s="42">
        <v>155577000</v>
      </c>
      <c r="E8" s="42">
        <v>152331000</v>
      </c>
      <c r="F8" s="42">
        <v>145075285</v>
      </c>
      <c r="G8" s="42">
        <v>134418833</v>
      </c>
      <c r="H8" s="42">
        <v>132040005</v>
      </c>
      <c r="I8" s="42">
        <v>124095573</v>
      </c>
      <c r="J8" s="42">
        <v>154161000</v>
      </c>
      <c r="K8" s="42">
        <v>148051000</v>
      </c>
    </row>
    <row r="9" spans="1:11" s="42" customFormat="1" ht="14.25" customHeight="1">
      <c r="A9" s="38" t="s">
        <v>35</v>
      </c>
      <c r="B9" s="42">
        <v>1575519541</v>
      </c>
      <c r="C9" s="42">
        <v>2204787495</v>
      </c>
      <c r="D9" s="42">
        <v>293085074</v>
      </c>
      <c r="E9" s="42">
        <v>-1236187539</v>
      </c>
      <c r="F9" s="42">
        <v>-1244340580</v>
      </c>
      <c r="G9" s="42">
        <v>1555989313</v>
      </c>
      <c r="H9" s="42">
        <v>1775404067</v>
      </c>
      <c r="I9" s="42">
        <v>2637948298</v>
      </c>
      <c r="J9" s="42">
        <v>2296019494</v>
      </c>
      <c r="K9" s="42">
        <v>1213973588</v>
      </c>
    </row>
    <row r="10" s="42" customFormat="1" ht="14.25" customHeight="1">
      <c r="A10" s="38" t="s">
        <v>52</v>
      </c>
    </row>
    <row r="11" spans="1:11" s="42" customFormat="1" ht="14.25" customHeight="1">
      <c r="A11" s="39" t="s">
        <v>43</v>
      </c>
      <c r="B11" s="42">
        <v>17752917313</v>
      </c>
      <c r="C11" s="42">
        <v>17519909350</v>
      </c>
      <c r="D11" s="42">
        <v>17384179000</v>
      </c>
      <c r="E11" s="42">
        <v>17378994000</v>
      </c>
      <c r="F11" s="42">
        <v>16834024000</v>
      </c>
      <c r="G11" s="42">
        <v>15573151000</v>
      </c>
      <c r="H11" s="42">
        <v>14011247000</v>
      </c>
      <c r="I11" s="42">
        <v>12727546000</v>
      </c>
      <c r="J11" s="42">
        <v>11103759000</v>
      </c>
      <c r="K11" s="42">
        <v>9541221000</v>
      </c>
    </row>
    <row r="12" spans="1:11" s="42" customFormat="1" ht="14.25" customHeight="1">
      <c r="A12" s="39" t="s">
        <v>19</v>
      </c>
      <c r="B12" s="42">
        <v>18021410061</v>
      </c>
      <c r="C12" s="42">
        <v>17518783700</v>
      </c>
      <c r="D12" s="42">
        <v>16856379000</v>
      </c>
      <c r="E12" s="42">
        <v>16503099000</v>
      </c>
      <c r="F12" s="42">
        <f>1000*15903984</f>
        <v>15903984000</v>
      </c>
      <c r="G12" s="42">
        <f>1000*14802441</f>
        <v>14802441000</v>
      </c>
      <c r="H12" s="42">
        <v>13259569000</v>
      </c>
      <c r="I12" s="42">
        <v>12046312000</v>
      </c>
      <c r="J12" s="42">
        <v>10963637000</v>
      </c>
      <c r="K12" s="42">
        <v>10366168000</v>
      </c>
    </row>
    <row r="13" spans="1:11" s="42" customFormat="1" ht="14.25" customHeight="1">
      <c r="A13" s="39" t="s">
        <v>20</v>
      </c>
      <c r="B13" s="42">
        <v>268492748</v>
      </c>
      <c r="C13" s="42">
        <v>-1125650</v>
      </c>
      <c r="D13" s="42">
        <v>-527800000</v>
      </c>
      <c r="E13" s="42">
        <v>-875895</v>
      </c>
      <c r="F13" s="42">
        <v>-930040</v>
      </c>
      <c r="G13" s="42">
        <v>-770710</v>
      </c>
      <c r="H13" s="42">
        <v>-751678</v>
      </c>
      <c r="I13" s="42">
        <v>-681234</v>
      </c>
      <c r="J13" s="42">
        <v>-140122</v>
      </c>
      <c r="K13" s="42">
        <v>824947</v>
      </c>
    </row>
    <row r="16" ht="11.25">
      <c r="A16" s="9" t="s">
        <v>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1" sqref="A11"/>
    </sheetView>
  </sheetViews>
  <sheetFormatPr defaultColWidth="9.140625" defaultRowHeight="12.75"/>
  <cols>
    <col min="1" max="1" width="29.00390625" style="2" customWidth="1"/>
    <col min="2" max="11" width="12.140625" style="2" customWidth="1"/>
    <col min="12" max="16384" width="9.140625" style="2" customWidth="1"/>
  </cols>
  <sheetData>
    <row r="1" ht="11.25">
      <c r="A1" s="10" t="s">
        <v>1</v>
      </c>
    </row>
    <row r="3" spans="1:11" s="11" customFormat="1" ht="25.5" customHeight="1">
      <c r="A3" s="3"/>
      <c r="B3" s="4">
        <v>2005</v>
      </c>
      <c r="C3" s="4">
        <v>2004</v>
      </c>
      <c r="D3" s="4">
        <v>2003</v>
      </c>
      <c r="E3" s="4">
        <v>2002</v>
      </c>
      <c r="F3" s="4">
        <v>2001</v>
      </c>
      <c r="G3" s="4">
        <v>2000</v>
      </c>
      <c r="H3" s="4">
        <v>1999</v>
      </c>
      <c r="I3" s="4">
        <v>1998</v>
      </c>
      <c r="J3" s="4">
        <v>1997</v>
      </c>
      <c r="K3" s="4">
        <v>1996</v>
      </c>
    </row>
    <row r="4" spans="1:11" ht="15" customHeight="1">
      <c r="A4" s="35" t="s">
        <v>7</v>
      </c>
      <c r="B4" s="6">
        <v>0.4461</v>
      </c>
      <c r="C4" s="6">
        <v>0.5075</v>
      </c>
      <c r="D4" s="6">
        <v>0.5723</v>
      </c>
      <c r="E4" s="6">
        <v>0.6194</v>
      </c>
      <c r="F4" s="6">
        <v>0.66</v>
      </c>
      <c r="G4" s="6">
        <v>0.665</v>
      </c>
      <c r="H4" s="6">
        <v>0.674</v>
      </c>
      <c r="I4" s="6">
        <v>0.649</v>
      </c>
      <c r="J4" s="6">
        <v>0.574</v>
      </c>
      <c r="K4" s="6">
        <v>0.581</v>
      </c>
    </row>
    <row r="5" spans="1:11" ht="15" customHeight="1">
      <c r="A5" s="39" t="s">
        <v>18</v>
      </c>
      <c r="B5" s="16">
        <v>124199281</v>
      </c>
      <c r="C5" s="16">
        <v>119155712</v>
      </c>
      <c r="D5" s="16">
        <v>114318000</v>
      </c>
      <c r="E5" s="36"/>
      <c r="F5" s="36"/>
      <c r="G5" s="36"/>
      <c r="H5" s="36"/>
      <c r="I5" s="36"/>
      <c r="J5" s="36"/>
      <c r="K5" s="36"/>
    </row>
    <row r="6" spans="1:11" ht="15" customHeight="1">
      <c r="A6" s="39" t="s">
        <v>49</v>
      </c>
      <c r="B6" s="81">
        <v>3839</v>
      </c>
      <c r="C6" s="80">
        <v>3764</v>
      </c>
      <c r="D6" s="80">
        <v>3642</v>
      </c>
      <c r="E6" s="80">
        <v>3572</v>
      </c>
      <c r="F6" s="80"/>
      <c r="G6" s="80"/>
      <c r="H6" s="80"/>
      <c r="I6" s="80"/>
      <c r="J6" s="80"/>
      <c r="K6" s="80"/>
    </row>
    <row r="7" spans="1:11" ht="15" customHeight="1">
      <c r="A7" s="38" t="s">
        <v>8</v>
      </c>
      <c r="B7" s="16">
        <v>39547344</v>
      </c>
      <c r="C7" s="16">
        <v>41003084</v>
      </c>
      <c r="D7" s="16">
        <v>42186000</v>
      </c>
      <c r="E7" s="16">
        <v>42105000</v>
      </c>
      <c r="F7" s="16">
        <v>42904000</v>
      </c>
      <c r="G7" s="16">
        <v>42556000</v>
      </c>
      <c r="H7" s="16">
        <v>40476000</v>
      </c>
      <c r="I7" s="16">
        <v>43640000</v>
      </c>
      <c r="J7" s="16">
        <v>24021000</v>
      </c>
      <c r="K7" s="16">
        <v>23085000</v>
      </c>
    </row>
    <row r="8" spans="1:11" ht="15" customHeight="1">
      <c r="A8" s="38" t="s">
        <v>9</v>
      </c>
      <c r="B8" s="16">
        <v>13820754</v>
      </c>
      <c r="C8" s="16">
        <v>15461562</v>
      </c>
      <c r="D8" s="16">
        <v>16673000</v>
      </c>
      <c r="E8" s="16">
        <v>17715000</v>
      </c>
      <c r="F8" s="16">
        <v>16321000</v>
      </c>
      <c r="G8" s="16">
        <v>16169000</v>
      </c>
      <c r="H8" s="16">
        <v>14935000</v>
      </c>
      <c r="I8" s="16">
        <v>13852000</v>
      </c>
      <c r="J8" s="16">
        <v>11697000</v>
      </c>
      <c r="K8" s="16">
        <v>11294000</v>
      </c>
    </row>
    <row r="9" spans="1:11" ht="15" customHeight="1">
      <c r="A9" s="53" t="s">
        <v>37</v>
      </c>
      <c r="B9" s="54">
        <v>-22857560</v>
      </c>
      <c r="C9" s="54">
        <v>-15727065</v>
      </c>
      <c r="D9" s="54">
        <v>-14707000</v>
      </c>
      <c r="E9" s="16"/>
      <c r="F9" s="16"/>
      <c r="G9" s="16"/>
      <c r="H9" s="16"/>
      <c r="I9" s="16"/>
      <c r="J9" s="16"/>
      <c r="K9" s="16"/>
    </row>
    <row r="10" spans="1:11" ht="15" customHeight="1">
      <c r="A10" s="38" t="s">
        <v>40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5" customHeight="1">
      <c r="A11" s="39" t="s">
        <v>53</v>
      </c>
      <c r="B11" s="16">
        <v>783354000</v>
      </c>
      <c r="C11" s="16">
        <v>877764000</v>
      </c>
      <c r="D11" s="16">
        <v>956913000</v>
      </c>
      <c r="E11" s="16">
        <v>1027883000</v>
      </c>
      <c r="F11" s="16">
        <v>1061983000</v>
      </c>
      <c r="G11" s="16">
        <v>1027633000</v>
      </c>
      <c r="H11" s="16">
        <v>939459000</v>
      </c>
      <c r="I11" s="16">
        <v>809978000</v>
      </c>
      <c r="J11" s="16">
        <v>673209000</v>
      </c>
      <c r="K11" s="16">
        <v>612852000</v>
      </c>
    </row>
    <row r="12" spans="1:11" ht="15" customHeight="1">
      <c r="A12" s="39" t="s">
        <v>19</v>
      </c>
      <c r="B12" s="16">
        <v>1755913000</v>
      </c>
      <c r="C12" s="16">
        <v>1729551000</v>
      </c>
      <c r="D12" s="16">
        <v>1671982000</v>
      </c>
      <c r="E12" s="16">
        <v>1659512000</v>
      </c>
      <c r="F12" s="16">
        <v>1610364000</v>
      </c>
      <c r="G12" s="16">
        <v>1544358000</v>
      </c>
      <c r="H12" s="16">
        <v>1394357000</v>
      </c>
      <c r="I12" s="16">
        <v>1267424000</v>
      </c>
      <c r="J12" s="16">
        <v>1173412000</v>
      </c>
      <c r="K12" s="16">
        <v>1055063000</v>
      </c>
    </row>
    <row r="13" spans="1:11" ht="15" customHeight="1">
      <c r="A13" s="39" t="s">
        <v>20</v>
      </c>
      <c r="B13" s="16">
        <f>B12-B11</f>
        <v>972559000</v>
      </c>
      <c r="C13" s="16">
        <f>C12-C11</f>
        <v>851787000</v>
      </c>
      <c r="D13" s="16">
        <f>D12-D11</f>
        <v>715069000</v>
      </c>
      <c r="E13" s="16">
        <f>E12-E11</f>
        <v>631629000</v>
      </c>
      <c r="F13" s="16">
        <v>548381000</v>
      </c>
      <c r="G13" s="16">
        <v>516725000</v>
      </c>
      <c r="H13" s="16">
        <v>454898000</v>
      </c>
      <c r="I13" s="16">
        <v>457446000</v>
      </c>
      <c r="J13" s="16">
        <v>500203000</v>
      </c>
      <c r="K13" s="16">
        <v>442211000</v>
      </c>
    </row>
    <row r="16" ht="11.25">
      <c r="A16" s="9" t="s">
        <v>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140625" defaultRowHeight="12.75"/>
  <cols>
    <col min="1" max="1" width="29.28125" style="2" customWidth="1"/>
    <col min="2" max="11" width="11.7109375" style="2" customWidth="1"/>
    <col min="12" max="16384" width="9.140625" style="2" customWidth="1"/>
  </cols>
  <sheetData>
    <row r="1" ht="11.25">
      <c r="A1" s="10" t="s">
        <v>17</v>
      </c>
    </row>
    <row r="3" spans="1:11" s="11" customFormat="1" ht="25.5" customHeight="1">
      <c r="A3" s="3"/>
      <c r="B3" s="4">
        <v>2005</v>
      </c>
      <c r="C3" s="4">
        <v>2004</v>
      </c>
      <c r="D3" s="4">
        <v>2003</v>
      </c>
      <c r="E3" s="4">
        <v>2002</v>
      </c>
      <c r="F3" s="4">
        <v>2001</v>
      </c>
      <c r="G3" s="4">
        <v>2000</v>
      </c>
      <c r="H3" s="4">
        <v>1999</v>
      </c>
      <c r="I3" s="4">
        <v>1998</v>
      </c>
      <c r="J3" s="4">
        <v>1997</v>
      </c>
      <c r="K3" s="4">
        <v>1996</v>
      </c>
    </row>
    <row r="4" spans="1:11" ht="15.75" customHeight="1">
      <c r="A4" s="55" t="s">
        <v>11</v>
      </c>
      <c r="B4" s="56">
        <v>0.697</v>
      </c>
      <c r="C4" s="57">
        <v>0.718</v>
      </c>
      <c r="D4" s="57">
        <v>0.756</v>
      </c>
      <c r="E4" s="57">
        <v>0.788</v>
      </c>
      <c r="F4" s="57">
        <v>0.819</v>
      </c>
      <c r="G4" s="57">
        <v>0.803</v>
      </c>
      <c r="H4" s="57">
        <v>0.75</v>
      </c>
      <c r="I4" s="57">
        <v>0.726</v>
      </c>
      <c r="J4" s="57">
        <v>0.691</v>
      </c>
      <c r="K4" s="57">
        <v>0.745</v>
      </c>
    </row>
    <row r="5" spans="1:11" s="16" customFormat="1" ht="15.75" customHeight="1">
      <c r="A5" s="35" t="s">
        <v>21</v>
      </c>
      <c r="B5" s="16">
        <v>73510494</v>
      </c>
      <c r="C5" s="16">
        <v>67942000</v>
      </c>
      <c r="D5" s="16">
        <v>63357000</v>
      </c>
      <c r="E5" s="36">
        <v>58739000</v>
      </c>
      <c r="F5" s="36">
        <v>53852000</v>
      </c>
      <c r="G5" s="36">
        <v>47121000</v>
      </c>
      <c r="H5" s="36">
        <v>41725000</v>
      </c>
      <c r="I5" s="36">
        <v>37852000</v>
      </c>
      <c r="J5" s="36">
        <v>32057000</v>
      </c>
      <c r="K5" s="36">
        <v>29446000</v>
      </c>
    </row>
    <row r="6" spans="1:11" s="64" customFormat="1" ht="15.75" customHeight="1">
      <c r="A6" s="82" t="s">
        <v>48</v>
      </c>
      <c r="B6" s="83"/>
      <c r="C6" s="83">
        <v>2361</v>
      </c>
      <c r="D6" s="83">
        <v>2248</v>
      </c>
      <c r="E6" s="83">
        <v>2136</v>
      </c>
      <c r="F6" s="83">
        <v>2050</v>
      </c>
      <c r="G6" s="83">
        <v>1964</v>
      </c>
      <c r="H6" s="83">
        <v>1861</v>
      </c>
      <c r="I6" s="83">
        <v>1789</v>
      </c>
      <c r="J6" s="83">
        <v>1720</v>
      </c>
      <c r="K6" s="83">
        <v>1595</v>
      </c>
    </row>
    <row r="7" spans="1:11" ht="15.75" customHeight="1">
      <c r="A7" s="58" t="s">
        <v>8</v>
      </c>
      <c r="B7" s="59">
        <v>23832991</v>
      </c>
      <c r="C7" s="59">
        <v>23771076</v>
      </c>
      <c r="D7" s="59">
        <v>23370000</v>
      </c>
      <c r="E7" s="59">
        <v>24216000</v>
      </c>
      <c r="F7" s="59">
        <v>23569000</v>
      </c>
      <c r="G7" s="59">
        <v>22622000</v>
      </c>
      <c r="H7" s="59">
        <v>21066000</v>
      </c>
      <c r="I7" s="59">
        <v>21702000</v>
      </c>
      <c r="J7" s="59">
        <v>16043000</v>
      </c>
      <c r="K7" s="59">
        <v>15101000</v>
      </c>
    </row>
    <row r="8" spans="1:11" ht="15.75" customHeight="1">
      <c r="A8" s="33" t="s">
        <v>9</v>
      </c>
      <c r="B8" s="16">
        <v>13586719</v>
      </c>
      <c r="C8" s="16">
        <v>14307616</v>
      </c>
      <c r="D8" s="16">
        <v>14222000</v>
      </c>
      <c r="E8" s="16">
        <v>14468000</v>
      </c>
      <c r="F8" s="16">
        <v>13170000</v>
      </c>
      <c r="G8" s="16">
        <v>13184000</v>
      </c>
      <c r="H8" s="16">
        <v>11649000</v>
      </c>
      <c r="I8" s="16">
        <v>11057000</v>
      </c>
      <c r="J8" s="16">
        <v>9484000</v>
      </c>
      <c r="K8" s="16">
        <v>9093000</v>
      </c>
    </row>
    <row r="9" spans="1:11" ht="15.75" customHeight="1">
      <c r="A9" s="33" t="s">
        <v>37</v>
      </c>
      <c r="B9" s="16">
        <v>43082139</v>
      </c>
      <c r="C9" s="16">
        <v>31417083</v>
      </c>
      <c r="D9" s="16">
        <v>26429000</v>
      </c>
      <c r="E9" s="16"/>
      <c r="F9" s="16"/>
      <c r="G9" s="16"/>
      <c r="H9" s="16"/>
      <c r="I9" s="16"/>
      <c r="J9" s="16"/>
      <c r="K9" s="16"/>
    </row>
    <row r="10" spans="1:11" ht="15.75" customHeight="1">
      <c r="A10" s="33" t="s">
        <v>16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.75" customHeight="1">
      <c r="A11" s="34" t="s">
        <v>43</v>
      </c>
      <c r="B11" s="16">
        <v>905292514</v>
      </c>
      <c r="C11" s="16">
        <v>898859732</v>
      </c>
      <c r="D11" s="16">
        <v>898760000</v>
      </c>
      <c r="E11" s="16">
        <v>899572000</v>
      </c>
      <c r="F11" s="16">
        <v>869045000</v>
      </c>
      <c r="G11" s="16">
        <v>801823000</v>
      </c>
      <c r="H11" s="16">
        <v>704233000</v>
      </c>
      <c r="I11" s="16">
        <v>625053000</v>
      </c>
      <c r="J11" s="16">
        <v>556406000</v>
      </c>
      <c r="K11" s="16">
        <v>494931000</v>
      </c>
    </row>
    <row r="12" spans="1:11" ht="15.75" customHeight="1">
      <c r="A12" s="34" t="s">
        <v>19</v>
      </c>
      <c r="B12" s="16">
        <v>1299831584</v>
      </c>
      <c r="C12" s="16">
        <v>1251460084</v>
      </c>
      <c r="D12" s="16">
        <v>1189361000</v>
      </c>
      <c r="E12" s="16">
        <v>1141300000</v>
      </c>
      <c r="F12" s="16">
        <v>1060931000</v>
      </c>
      <c r="G12" s="16">
        <v>998253000</v>
      </c>
      <c r="H12" s="16">
        <v>938847000</v>
      </c>
      <c r="I12" s="16">
        <v>861584000</v>
      </c>
      <c r="J12" s="16">
        <v>805066000</v>
      </c>
      <c r="K12" s="16">
        <v>664072000</v>
      </c>
    </row>
    <row r="13" spans="1:11" ht="15.75" customHeight="1">
      <c r="A13" s="34" t="s">
        <v>20</v>
      </c>
      <c r="B13" s="16">
        <v>394539070</v>
      </c>
      <c r="C13" s="16">
        <v>352600352</v>
      </c>
      <c r="D13" s="16">
        <v>290601000</v>
      </c>
      <c r="E13" s="16">
        <v>241728000</v>
      </c>
      <c r="F13" s="16">
        <v>191886000</v>
      </c>
      <c r="G13" s="16">
        <v>196430000</v>
      </c>
      <c r="H13" s="16">
        <v>234614000</v>
      </c>
      <c r="I13" s="16">
        <v>236531000</v>
      </c>
      <c r="J13" s="16">
        <v>248660000</v>
      </c>
      <c r="K13" s="16">
        <v>169141000</v>
      </c>
    </row>
    <row r="15" ht="11.25">
      <c r="A15" s="9" t="s">
        <v>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4" sqref="A14"/>
    </sheetView>
  </sheetViews>
  <sheetFormatPr defaultColWidth="9.140625" defaultRowHeight="12.75"/>
  <cols>
    <col min="1" max="1" width="29.7109375" style="2" customWidth="1"/>
    <col min="2" max="11" width="11.8515625" style="2" customWidth="1"/>
    <col min="12" max="16384" width="9.140625" style="2" customWidth="1"/>
  </cols>
  <sheetData>
    <row r="1" ht="11.25">
      <c r="A1" s="10" t="s">
        <v>3</v>
      </c>
    </row>
    <row r="3" spans="1:11" s="11" customFormat="1" ht="17.25" customHeight="1">
      <c r="A3" s="3"/>
      <c r="B3" s="4">
        <v>2005</v>
      </c>
      <c r="C3" s="4">
        <v>2004</v>
      </c>
      <c r="D3" s="4">
        <v>2003</v>
      </c>
      <c r="E3" s="4">
        <v>2002</v>
      </c>
      <c r="F3" s="4">
        <v>2001</v>
      </c>
      <c r="G3" s="4">
        <v>2000</v>
      </c>
      <c r="H3" s="4">
        <v>1999</v>
      </c>
      <c r="I3" s="4">
        <v>1998</v>
      </c>
      <c r="J3" s="4">
        <v>1997</v>
      </c>
      <c r="K3" s="4">
        <v>1996</v>
      </c>
    </row>
    <row r="4" spans="1:11" ht="15.75" customHeight="1">
      <c r="A4" s="32" t="s">
        <v>11</v>
      </c>
      <c r="B4" s="15">
        <v>0.863</v>
      </c>
      <c r="C4" s="6">
        <v>0.918</v>
      </c>
      <c r="D4" s="6">
        <v>0.957</v>
      </c>
      <c r="E4" s="6">
        <v>1.004</v>
      </c>
      <c r="F4" s="6">
        <v>1.076</v>
      </c>
      <c r="G4" s="6">
        <v>1.038</v>
      </c>
      <c r="H4" s="6">
        <v>0.992</v>
      </c>
      <c r="I4" s="6">
        <v>0.951</v>
      </c>
      <c r="J4" s="6">
        <v>0.86</v>
      </c>
      <c r="K4" s="6">
        <v>0.821</v>
      </c>
    </row>
    <row r="5" spans="1:11" ht="15.75" customHeight="1">
      <c r="A5" s="32" t="s">
        <v>21</v>
      </c>
      <c r="B5" s="36">
        <v>18368390</v>
      </c>
      <c r="C5" s="36">
        <v>17406336</v>
      </c>
      <c r="D5" s="36">
        <v>17009000</v>
      </c>
      <c r="E5" s="36"/>
      <c r="F5" s="36"/>
      <c r="G5" s="36"/>
      <c r="H5" s="36"/>
      <c r="I5" s="36"/>
      <c r="J5" s="36"/>
      <c r="K5" s="36"/>
    </row>
    <row r="6" spans="1:11" ht="15.75" customHeight="1">
      <c r="A6" s="32" t="s">
        <v>48</v>
      </c>
      <c r="B6" s="36">
        <v>1153</v>
      </c>
      <c r="C6" s="36">
        <v>1137</v>
      </c>
      <c r="D6" s="36">
        <v>1107</v>
      </c>
      <c r="E6" s="36">
        <v>1085</v>
      </c>
      <c r="F6" s="36"/>
      <c r="G6" s="36"/>
      <c r="H6" s="36"/>
      <c r="I6" s="36"/>
      <c r="J6" s="36"/>
      <c r="K6" s="36"/>
    </row>
    <row r="7" spans="1:11" ht="15.75" customHeight="1">
      <c r="A7" s="33" t="s">
        <v>8</v>
      </c>
      <c r="B7" s="16">
        <v>2845684</v>
      </c>
      <c r="C7" s="16">
        <v>2826730</v>
      </c>
      <c r="D7" s="16">
        <v>2933000</v>
      </c>
      <c r="E7" s="16">
        <v>3442000</v>
      </c>
      <c r="F7" s="16">
        <v>3497000</v>
      </c>
      <c r="G7" s="16">
        <v>3512000</v>
      </c>
      <c r="H7" s="16">
        <v>3507000</v>
      </c>
      <c r="I7" s="16">
        <v>3211000</v>
      </c>
      <c r="J7" s="16">
        <v>2708000</v>
      </c>
      <c r="K7" s="16">
        <v>2598000</v>
      </c>
    </row>
    <row r="8" spans="1:11" ht="15.75" customHeight="1">
      <c r="A8" s="33" t="s">
        <v>9</v>
      </c>
      <c r="B8" s="16">
        <v>2924264</v>
      </c>
      <c r="C8" s="16">
        <v>2991801</v>
      </c>
      <c r="D8" s="16">
        <v>3299000</v>
      </c>
      <c r="E8" s="16">
        <v>3275000</v>
      </c>
      <c r="F8" s="16">
        <v>3141000</v>
      </c>
      <c r="G8" s="16">
        <v>3152000</v>
      </c>
      <c r="H8" s="16">
        <v>3118000</v>
      </c>
      <c r="I8" s="16">
        <v>2664000</v>
      </c>
      <c r="J8" s="16">
        <v>2664000</v>
      </c>
      <c r="K8" s="16">
        <v>2570000</v>
      </c>
    </row>
    <row r="9" spans="1:11" ht="15.75" customHeight="1">
      <c r="A9" s="33" t="s">
        <v>41</v>
      </c>
      <c r="B9" s="16">
        <v>4566718</v>
      </c>
      <c r="C9" s="16">
        <v>10518561</v>
      </c>
      <c r="D9" s="16">
        <v>9174000</v>
      </c>
      <c r="E9" s="16"/>
      <c r="F9" s="16"/>
      <c r="G9" s="16"/>
      <c r="H9" s="16"/>
      <c r="I9" s="16"/>
      <c r="J9" s="16"/>
      <c r="K9" s="16"/>
    </row>
    <row r="10" spans="1:11" ht="15.75" customHeight="1">
      <c r="A10" s="33" t="s">
        <v>16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.75" customHeight="1">
      <c r="A11" s="34" t="s">
        <v>43</v>
      </c>
      <c r="B11" s="16">
        <v>268480821</v>
      </c>
      <c r="C11" s="16">
        <v>276949052</v>
      </c>
      <c r="D11" s="16">
        <v>278467000</v>
      </c>
      <c r="E11" s="16">
        <v>280515000</v>
      </c>
      <c r="F11" s="16">
        <v>273618000</v>
      </c>
      <c r="G11" s="16">
        <v>251007000</v>
      </c>
      <c r="H11" s="16">
        <v>218699000</v>
      </c>
      <c r="I11" s="16">
        <v>187482000</v>
      </c>
      <c r="J11" s="16">
        <v>170059000</v>
      </c>
      <c r="K11" s="16">
        <v>157007000</v>
      </c>
    </row>
    <row r="12" spans="1:11" ht="15.75" customHeight="1">
      <c r="A12" s="34" t="s">
        <v>19</v>
      </c>
      <c r="B12" s="16">
        <v>310923929</v>
      </c>
      <c r="C12" s="16">
        <v>301704445</v>
      </c>
      <c r="D12" s="16">
        <v>291109000</v>
      </c>
      <c r="E12" s="16">
        <v>279428000</v>
      </c>
      <c r="F12" s="16">
        <v>254255000</v>
      </c>
      <c r="G12" s="16">
        <v>241899000</v>
      </c>
      <c r="H12" s="16">
        <v>220540000</v>
      </c>
      <c r="I12" s="16">
        <v>197078000</v>
      </c>
      <c r="J12" s="16">
        <v>197820000</v>
      </c>
      <c r="K12" s="16">
        <v>189518000</v>
      </c>
    </row>
    <row r="13" spans="1:11" ht="15.75" customHeight="1">
      <c r="A13" s="34" t="s">
        <v>20</v>
      </c>
      <c r="B13" s="16">
        <v>42443108</v>
      </c>
      <c r="C13" s="16">
        <v>24755393</v>
      </c>
      <c r="D13" s="16">
        <v>12642000</v>
      </c>
      <c r="E13" s="16">
        <v>-1087000</v>
      </c>
      <c r="F13" s="16">
        <v>-19363000</v>
      </c>
      <c r="G13" s="16">
        <v>-9108000</v>
      </c>
      <c r="H13" s="16">
        <v>1841000</v>
      </c>
      <c r="I13" s="16">
        <v>9596000</v>
      </c>
      <c r="J13" s="16">
        <v>27761000</v>
      </c>
      <c r="K13" s="16">
        <v>32511000</v>
      </c>
    </row>
    <row r="16" ht="11.25">
      <c r="A16" s="9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Ninth District Pension Funds</dc:title>
  <dc:subject/>
  <dc:creator>I1RAW01</dc:creator>
  <cp:keywords/>
  <dc:description/>
  <cp:lastModifiedBy>test1</cp:lastModifiedBy>
  <cp:lastPrinted>2006-03-22T20:01:55Z</cp:lastPrinted>
  <dcterms:created xsi:type="dcterms:W3CDTF">2006-03-02T22:28:26Z</dcterms:created>
  <dcterms:modified xsi:type="dcterms:W3CDTF">2006-04-19T20:36:56Z</dcterms:modified>
  <cp:category/>
  <cp:version/>
  <cp:contentType/>
  <cp:contentStatus/>
</cp:coreProperties>
</file>